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mc:AlternateContent xmlns:mc="http://schemas.openxmlformats.org/markup-compatibility/2006">
    <mc:Choice Requires="x15">
      <x15ac:absPath xmlns:x15ac="http://schemas.microsoft.com/office/spreadsheetml/2010/11/ac" url="C:\Users\GCWD.E3\OneDrive\Desktop\MERVS\KPI 2025\"/>
    </mc:Choice>
  </mc:AlternateContent>
  <xr:revisionPtr revIDLastSave="0" documentId="13_ncr:1_{78997ED2-F165-41BA-828E-982AFD5DC3B4}" xr6:coauthVersionLast="47" xr6:coauthVersionMax="47" xr10:uidLastSave="{00000000-0000-0000-0000-000000000000}"/>
  <bookViews>
    <workbookView xWindow="-120" yWindow="-120" windowWidth="29040" windowHeight="15720" tabRatio="981" firstSheet="1" activeTab="1" xr2:uid="{00000000-000D-0000-FFFF-FFFF00000000}"/>
  </bookViews>
  <sheets>
    <sheet name="wdprofile (2)" sheetId="3" state="hidden" r:id="rId1"/>
    <sheet name="Final" sheetId="10" r:id="rId2"/>
    <sheet name="Sheet1" sheetId="1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0" l="1"/>
  <c r="G17" i="10"/>
  <c r="H17" i="10"/>
  <c r="I17" i="10"/>
  <c r="E17" i="10"/>
  <c r="G13" i="10"/>
  <c r="F13" i="10"/>
  <c r="E26" i="10"/>
  <c r="E21" i="10"/>
  <c r="E13" i="10"/>
  <c r="E9" i="10"/>
  <c r="F26" i="11"/>
  <c r="I25" i="11"/>
  <c r="I26" i="11" s="1"/>
  <c r="H25" i="11"/>
  <c r="H26" i="11" s="1"/>
  <c r="G25" i="11"/>
  <c r="G26" i="11" s="1"/>
  <c r="I21" i="11"/>
  <c r="H21" i="11"/>
  <c r="G21" i="11"/>
  <c r="F21" i="11"/>
  <c r="I14" i="11"/>
  <c r="I13" i="11" s="1"/>
  <c r="H14" i="11"/>
  <c r="G14" i="11"/>
  <c r="G13" i="11" s="1"/>
  <c r="H13" i="11"/>
  <c r="F13" i="11"/>
  <c r="I9" i="11"/>
  <c r="H9" i="11"/>
  <c r="G9" i="11"/>
  <c r="F9" i="11"/>
  <c r="F9" i="10"/>
  <c r="G9" i="10"/>
  <c r="F26" i="10" l="1"/>
  <c r="F21" i="10"/>
  <c r="I26" i="10" l="1"/>
  <c r="H26" i="10"/>
  <c r="G26" i="10"/>
  <c r="I21" i="10"/>
  <c r="H21" i="10"/>
  <c r="G21" i="10"/>
  <c r="I13" i="10"/>
  <c r="H13" i="10"/>
  <c r="I9" i="10"/>
  <c r="H9" i="10"/>
  <c r="K51" i="3" l="1"/>
  <c r="K54" i="3"/>
  <c r="K56" i="3" s="1"/>
  <c r="AO56" i="3"/>
  <c r="AP56" i="3" s="1"/>
  <c r="AP57" i="3" s="1"/>
  <c r="AQ58" i="3"/>
  <c r="AO62" i="3"/>
  <c r="AO63" i="3" s="1"/>
  <c r="AP63" i="3" l="1"/>
</calcChain>
</file>

<file path=xl/sharedStrings.xml><?xml version="1.0" encoding="utf-8"?>
<sst xmlns="http://schemas.openxmlformats.org/spreadsheetml/2006/main" count="283" uniqueCount="227">
  <si>
    <t>Active Service Connection</t>
  </si>
  <si>
    <t>Non-Revenue Water (%)</t>
  </si>
  <si>
    <t>Billed Water (cu.m.)</t>
  </si>
  <si>
    <t>Production (cu.m.)</t>
  </si>
  <si>
    <t>Collection Efficiency</t>
  </si>
  <si>
    <t>Billing (Php)</t>
  </si>
  <si>
    <t>Collection (Php)</t>
  </si>
  <si>
    <t>Operating Ratio</t>
  </si>
  <si>
    <t>Staff Productivity Index</t>
  </si>
  <si>
    <t>No. of Employees</t>
  </si>
  <si>
    <t>S.C. per Employee</t>
  </si>
  <si>
    <t>Debt Service Payments</t>
  </si>
  <si>
    <t>Amount (Php)</t>
  </si>
  <si>
    <t>Status</t>
  </si>
  <si>
    <t>Current</t>
  </si>
  <si>
    <t>Prepared by:</t>
  </si>
  <si>
    <t>IDS-Form No. 001 - Revised May 2014</t>
  </si>
  <si>
    <t>PILI Water District</t>
  </si>
  <si>
    <t>WD PROFILE AS OF:  March 31, 2020</t>
  </si>
  <si>
    <r>
      <t>Coverage:</t>
    </r>
    <r>
      <rPr>
        <vertAlign val="subscript"/>
        <sz val="10"/>
        <rFont val="Arial Narrow"/>
        <family val="2"/>
      </rPr>
      <t>*</t>
    </r>
  </si>
  <si>
    <t>Pili, Camarines Sur</t>
  </si>
  <si>
    <t>Total Population:</t>
  </si>
  <si>
    <t>No. Households:</t>
  </si>
  <si>
    <t xml:space="preserve">CCC No. </t>
  </si>
  <si>
    <t>Total No. of Barangays: *</t>
  </si>
  <si>
    <t>Province:</t>
  </si>
  <si>
    <t>Camarines Sur</t>
  </si>
  <si>
    <t>Date Issued:</t>
  </si>
  <si>
    <t>Dec. 18, 1981</t>
  </si>
  <si>
    <t>No. of Barangays Covered:**</t>
  </si>
  <si>
    <t>Region:</t>
  </si>
  <si>
    <t>V</t>
  </si>
  <si>
    <t>Cong. District:</t>
  </si>
  <si>
    <t>3rd</t>
  </si>
  <si>
    <t>Date Formed:</t>
  </si>
  <si>
    <t>June 26, 1981</t>
  </si>
  <si>
    <t>No. of Served Barangays:</t>
  </si>
  <si>
    <t xml:space="preserve">Congressman:  </t>
  </si>
  <si>
    <t>Gabriel Bordado</t>
  </si>
  <si>
    <t>Date Filed:</t>
  </si>
  <si>
    <t>No. of Unserved Barangays:***</t>
  </si>
  <si>
    <t xml:space="preserve">Governor: </t>
  </si>
  <si>
    <t>Miguel Luis Villafuerte</t>
  </si>
  <si>
    <t>Category:</t>
  </si>
  <si>
    <t>Population Served (%)****</t>
  </si>
  <si>
    <t xml:space="preserve">Mayor: </t>
  </si>
  <si>
    <t>Tomas Bongalonta</t>
  </si>
  <si>
    <t>Date Categorized / Recategorized:</t>
  </si>
  <si>
    <t>Credit Classification</t>
  </si>
  <si>
    <t>No. of Active Connections:</t>
  </si>
  <si>
    <t>No. of Employees:</t>
  </si>
  <si>
    <t>Employee/ S.C. Ratio</t>
  </si>
  <si>
    <t>1:236</t>
  </si>
  <si>
    <t xml:space="preserve">* per political jurisdiction  ** per SB Resolution  *** based on franchise area   ***** No. of active conns. X 5 </t>
  </si>
  <si>
    <t>MANAGEMENT and BOARD COMPOSITION</t>
  </si>
  <si>
    <t>General Manager:</t>
  </si>
  <si>
    <t>ENGR. PAULINO S. CUNANAN</t>
  </si>
  <si>
    <t>Date of Appointment:</t>
  </si>
  <si>
    <t>Status:</t>
  </si>
  <si>
    <t>Permanent</t>
  </si>
  <si>
    <t>Board of Directors:</t>
  </si>
  <si>
    <t>Sector</t>
  </si>
  <si>
    <t>Terms of Office</t>
  </si>
  <si>
    <t>Position</t>
  </si>
  <si>
    <t>Remarks</t>
  </si>
  <si>
    <t>ANTONIO I. ORTEGA</t>
  </si>
  <si>
    <t>Professional</t>
  </si>
  <si>
    <t>to</t>
  </si>
  <si>
    <t>Chairman</t>
  </si>
  <si>
    <t>ROSITO S. BASCUNA</t>
  </si>
  <si>
    <t>Civic</t>
  </si>
  <si>
    <t>Vice-Chairman</t>
  </si>
  <si>
    <t>HOPE B. MANGUBAT</t>
  </si>
  <si>
    <t>Education</t>
  </si>
  <si>
    <t>Secretary</t>
  </si>
  <si>
    <t>NICANOR S. CLASIO III</t>
  </si>
  <si>
    <t>Business</t>
  </si>
  <si>
    <t xml:space="preserve">to </t>
  </si>
  <si>
    <t>Member</t>
  </si>
  <si>
    <t>MARIA HAZEL O. PALACIO</t>
  </si>
  <si>
    <t>Women</t>
  </si>
  <si>
    <t>Appointing Authority:</t>
  </si>
  <si>
    <t>Municipal Mayor</t>
  </si>
  <si>
    <t>Board Per Diem:    P</t>
  </si>
  <si>
    <t>Date Approved:</t>
  </si>
  <si>
    <t>June 1, 2017</t>
  </si>
  <si>
    <t>WATER RATES SCHEDULES</t>
  </si>
  <si>
    <t>Per P.H. Dated:</t>
  </si>
  <si>
    <t>Existing</t>
  </si>
  <si>
    <t>Min. Charge</t>
  </si>
  <si>
    <t>11 - 20 cu.m.</t>
  </si>
  <si>
    <t>21 - 30 cu.m.</t>
  </si>
  <si>
    <t>31 - 40 cu.m.</t>
  </si>
  <si>
    <t>41 - up</t>
  </si>
  <si>
    <t>LWUA Approved:</t>
  </si>
  <si>
    <t>Yes</t>
  </si>
  <si>
    <t>Date of Effectivity:</t>
  </si>
  <si>
    <t xml:space="preserve">LOAN STATUS </t>
  </si>
  <si>
    <t>LWUA</t>
  </si>
  <si>
    <t>NON-LWUA</t>
  </si>
  <si>
    <t>Total Loans Availed</t>
  </si>
  <si>
    <t>P</t>
  </si>
  <si>
    <t>Required Mo. Amortization</t>
  </si>
  <si>
    <t>Projected Collection, (YTD)</t>
  </si>
  <si>
    <t>Actual Collection, (YTD)</t>
  </si>
  <si>
    <t>Collection Efficiency, (YTD) %</t>
  </si>
  <si>
    <t>FINANCIAL DATA</t>
  </si>
  <si>
    <t>YTD</t>
  </si>
  <si>
    <t>Performance Indicators</t>
  </si>
  <si>
    <t>Actual</t>
  </si>
  <si>
    <t>Benchmarks</t>
  </si>
  <si>
    <t>Total Revenues</t>
  </si>
  <si>
    <t>Net Income Ratio</t>
  </si>
  <si>
    <t>Total Expenses</t>
  </si>
  <si>
    <t>Net Income</t>
  </si>
  <si>
    <t>Current Ratio</t>
  </si>
  <si>
    <t>2.44:1</t>
  </si>
  <si>
    <t xml:space="preserve"> 2:1</t>
  </si>
  <si>
    <t>Receipts</t>
  </si>
  <si>
    <t>Collection Ratio</t>
  </si>
  <si>
    <t>90% - 100%</t>
  </si>
  <si>
    <t>Disbursements</t>
  </si>
  <si>
    <t>Cash Reserve (JSA = % of Gross Revenue)</t>
  </si>
  <si>
    <t>3%-10%</t>
  </si>
  <si>
    <t>3% - 10%</t>
  </si>
  <si>
    <t>Net Receipts/Disbursements</t>
  </si>
  <si>
    <t xml:space="preserve">Debt Service (Monthly Ave) </t>
  </si>
  <si>
    <t>Cash Balance, Beginning</t>
  </si>
  <si>
    <t>NRW, % (ytd)</t>
  </si>
  <si>
    <t xml:space="preserve">&lt;19% </t>
  </si>
  <si>
    <t>Cash Balance, Ending</t>
  </si>
  <si>
    <t>Production / Demand</t>
  </si>
  <si>
    <t>154 lpcd</t>
  </si>
  <si>
    <t>100 lpcd</t>
  </si>
  <si>
    <t>Cash Reserves (JSA)</t>
  </si>
  <si>
    <t>BactiTest Reports (C/R) %</t>
  </si>
  <si>
    <t>60/60</t>
  </si>
  <si>
    <t xml:space="preserve"> 12/12</t>
  </si>
  <si>
    <t>Other Reserves:</t>
  </si>
  <si>
    <t xml:space="preserve">Residual Chlorine </t>
  </si>
  <si>
    <t xml:space="preserve"> @ least 0.3 ppm</t>
  </si>
  <si>
    <t>No. of Hours of Water Service</t>
  </si>
  <si>
    <t>24hrs @ 10psi</t>
  </si>
  <si>
    <t>TECHNICAL DATA</t>
  </si>
  <si>
    <t>Staffing Ratio</t>
  </si>
  <si>
    <t>236:1</t>
  </si>
  <si>
    <t>100-120:1</t>
  </si>
  <si>
    <t>No. of Source/s of Supply</t>
  </si>
  <si>
    <t>Rated Capacity</t>
  </si>
  <si>
    <t>Water Supply Improvement / Development Projects</t>
  </si>
  <si>
    <t>Spring/s:</t>
  </si>
  <si>
    <t>lps</t>
  </si>
  <si>
    <t>Ongoing Project</t>
  </si>
  <si>
    <t>Proposed Project</t>
  </si>
  <si>
    <t>Wells:</t>
  </si>
  <si>
    <t>POW Cost</t>
  </si>
  <si>
    <t>Surface:</t>
  </si>
  <si>
    <t>Source of Funds</t>
  </si>
  <si>
    <t>IGF</t>
  </si>
  <si>
    <t>Storage Facilities</t>
  </si>
  <si>
    <r>
      <t>m</t>
    </r>
    <r>
      <rPr>
        <vertAlign val="superscript"/>
        <sz val="10"/>
        <rFont val="Arial Narrow"/>
        <family val="2"/>
      </rPr>
      <t>3</t>
    </r>
  </si>
  <si>
    <t>Date of Implementation</t>
  </si>
  <si>
    <t>Total Water Production, YTD</t>
  </si>
  <si>
    <t>Target Date of Completion</t>
  </si>
  <si>
    <t>Total Water Billed, YTD</t>
  </si>
  <si>
    <t>Projected Additional S.C.</t>
  </si>
  <si>
    <t>Treatment Facilities (Type)</t>
  </si>
  <si>
    <t>Chlorination</t>
  </si>
  <si>
    <t>Additional Supply Capacity</t>
  </si>
  <si>
    <t>ISSUES AND CONCERNS:</t>
  </si>
  <si>
    <t>RECOMMENDED COURSE/S OF ACTION</t>
  </si>
  <si>
    <t>Submitted by:</t>
  </si>
  <si>
    <t>PAULINO S. CUNANAN</t>
  </si>
  <si>
    <t>General Manager</t>
  </si>
  <si>
    <t>ALEXANDER P. BULICATIN</t>
  </si>
  <si>
    <t>Management Advisor</t>
  </si>
  <si>
    <t>Key Performance Indicators</t>
  </si>
  <si>
    <t xml:space="preserve">KPI MONITORING SUMMARY             </t>
  </si>
  <si>
    <t>Benchmark</t>
  </si>
  <si>
    <r>
      <t xml:space="preserve">    Budget (</t>
    </r>
    <r>
      <rPr>
        <sz val="14"/>
        <rFont val="Calibri"/>
        <family val="2"/>
      </rPr>
      <t>₱</t>
    </r>
    <r>
      <rPr>
        <sz val="11.9"/>
        <rFont val="Calibri"/>
        <family val="2"/>
      </rPr>
      <t>)</t>
    </r>
  </si>
  <si>
    <r>
      <t xml:space="preserve">    Actual (</t>
    </r>
    <r>
      <rPr>
        <sz val="14"/>
        <rFont val="Calibri"/>
        <family val="2"/>
      </rPr>
      <t>₱</t>
    </r>
    <r>
      <rPr>
        <sz val="11.9"/>
        <rFont val="Calibri"/>
        <family val="2"/>
      </rPr>
      <t>)</t>
    </r>
  </si>
  <si>
    <r>
      <t xml:space="preserve">    Reserves (</t>
    </r>
    <r>
      <rPr>
        <sz val="14"/>
        <rFont val="Calibri"/>
        <family val="2"/>
      </rPr>
      <t>₱</t>
    </r>
    <r>
      <rPr>
        <sz val="11.9"/>
        <rFont val="Calibri"/>
        <family val="2"/>
      </rPr>
      <t>)</t>
    </r>
  </si>
  <si>
    <t>170 : 1</t>
  </si>
  <si>
    <t>178 : 1</t>
  </si>
  <si>
    <t>166 : 1</t>
  </si>
  <si>
    <t>NMT 20.0%</t>
  </si>
  <si>
    <t>NLT 90.0%</t>
  </si>
  <si>
    <t>At least 3%-10%</t>
  </si>
  <si>
    <t>Capital Expenditures (Php)</t>
  </si>
  <si>
    <t>CAGAYAN DE ORO CITY WD</t>
  </si>
  <si>
    <t>December 2021</t>
  </si>
  <si>
    <t>December 2022</t>
  </si>
  <si>
    <t>December 2023</t>
  </si>
  <si>
    <t>Reserves - JSA</t>
  </si>
  <si>
    <t>December 2020</t>
  </si>
  <si>
    <t>163 : 1</t>
  </si>
  <si>
    <t>Low turn-out of new service connection applications. Affected by the pandemic.</t>
  </si>
  <si>
    <t>Influx of new service connection applications.</t>
  </si>
  <si>
    <t xml:space="preserve">Resumed strict implementation of disconnection policy.  </t>
  </si>
  <si>
    <t>Below the 3% required minimum</t>
  </si>
  <si>
    <r>
      <t xml:space="preserve">Utilized </t>
    </r>
    <r>
      <rPr>
        <sz val="12"/>
        <rFont val="Calibri"/>
        <family val="2"/>
      </rPr>
      <t>₱</t>
    </r>
    <r>
      <rPr>
        <sz val="12"/>
        <rFont val="Calibri"/>
        <family val="2"/>
        <scheme val="minor"/>
      </rPr>
      <t>10.0M to pay a portion of its payable to COBI</t>
    </r>
  </si>
  <si>
    <t>Out of the increasing cut-off connections, only 36% applied for reconnection. Negative market growth.</t>
  </si>
  <si>
    <r>
      <t xml:space="preserve">The clearance for the district's </t>
    </r>
    <r>
      <rPr>
        <sz val="12"/>
        <rFont val="Calibri"/>
        <family val="2"/>
      </rPr>
      <t>₱</t>
    </r>
    <r>
      <rPr>
        <sz val="12"/>
        <rFont val="Calibri"/>
        <family val="2"/>
        <scheme val="minor"/>
      </rPr>
      <t xml:space="preserve">458.15 M loan with the DBP for NRW Reduction Program was approved by LWUA in February 2015. First drawdown of </t>
    </r>
    <r>
      <rPr>
        <sz val="12"/>
        <rFont val="Calibri"/>
        <family val="2"/>
      </rPr>
      <t>₱</t>
    </r>
    <r>
      <rPr>
        <sz val="12"/>
        <rFont val="Calibri"/>
        <family val="2"/>
        <scheme val="minor"/>
      </rPr>
      <t xml:space="preserve">141.0M was in 2017 for Phase I Implementation - construction of 20 DMAs. Only 13 DMAs were completed with 7 DMAs left. The study for NRW reduction  will entail a 9-year implementation period to reduce from 54% NRW down to 22% . Considering the late implementation period for about four years, attainment of 22% level should be by year 2026.  COWD has measly achieved only 5 % reduction attaining the present level of 49% as of 2023. Release of the Phase II fund is dependent upon full liquidation of the </t>
    </r>
    <r>
      <rPr>
        <sz val="12"/>
        <rFont val="Calibri"/>
        <family val="2"/>
      </rPr>
      <t>₱</t>
    </r>
    <r>
      <rPr>
        <sz val="12"/>
        <rFont val="Calibri"/>
        <family val="2"/>
        <scheme val="minor"/>
      </rPr>
      <t xml:space="preserve">141.0 M. </t>
    </r>
  </si>
  <si>
    <t>22% targetted level by 2022 under the MOA for the P458.15 M loan with DBP</t>
  </si>
  <si>
    <t>Projected 4,800 s.c. Annually in 2011 cashflow for rates increase</t>
  </si>
  <si>
    <t xml:space="preserve">Below the 3% required minimum. </t>
  </si>
  <si>
    <t>120 : 1</t>
  </si>
  <si>
    <t xml:space="preserve">The WD has to enforce strict collection effort , relying on collection of revenues for its day-to-day operation. COWD is on a break-even operation with 0.98 operating ratio. </t>
  </si>
  <si>
    <t xml:space="preserve">It has implemented a little over 20% of its projected Capex. Very optimistic in its projection and considered water rate increase in which until now schedule of public hearing is yet to be finalized. Capex for NRW Reduction is included but still awaiting fund release.     </t>
  </si>
  <si>
    <t xml:space="preserve">Below the 90.0% acceptable level. Mobility affected by the pandemic  Collection facilities thru banks and payment centers were momentarily discontinued. </t>
  </si>
  <si>
    <t>Has shown improvement with the resumption in economic activity. Resumed strict implementation of its disconnection policy. Some collection centers has resumed.</t>
  </si>
  <si>
    <t>Has sustained execution of disconnection policy.  Collection thru banks and paymeny centers have resumed.</t>
  </si>
  <si>
    <t xml:space="preserve">Drop in the number of employees in 2021 was due to considerable number of retirees and resignation. The decline in active service connections of about 1,000 in Dec. 2023 and an increased staff in 2022 &amp; 2023 resulted to decline in its staff productivity index. However, stayed far better than the acceptable benchmark ratio of 120 : 1.   </t>
  </si>
  <si>
    <r>
      <t xml:space="preserve">Part of the outstanding loan was approved for DBP refinancing in 2008. The remaining unpaid amount of ₱20.38 M is amortized over a period of 201 months. Outstanding loan is </t>
    </r>
    <r>
      <rPr>
        <sz val="12"/>
        <rFont val="Calibri"/>
        <family val="2"/>
      </rPr>
      <t>₱</t>
    </r>
    <r>
      <rPr>
        <sz val="12"/>
        <rFont val="Calibri"/>
        <family val="2"/>
        <scheme val="minor"/>
      </rPr>
      <t xml:space="preserve">12.42 M as of Dec. 2023 with a monthly amortization of </t>
    </r>
    <r>
      <rPr>
        <sz val="12"/>
        <rFont val="Calibri"/>
        <family val="2"/>
      </rPr>
      <t>₱</t>
    </r>
    <r>
      <rPr>
        <sz val="12"/>
        <rFont val="Calibri"/>
        <family val="2"/>
        <scheme val="minor"/>
      </rPr>
      <t>186,857.00.</t>
    </r>
  </si>
  <si>
    <t xml:space="preserve">                                       Noted by:</t>
  </si>
  <si>
    <t xml:space="preserve">Some Capex Program, including the purchase of vehicles in 2021 and 2022 were not implemented due to unrealized revenue as an effect of the pandemic. </t>
  </si>
  <si>
    <t xml:space="preserve">On top of the actual disbursement for Capex, certain amount has already been obligated for payment.  </t>
  </si>
  <si>
    <t xml:space="preserve">                                           Reviewed by:</t>
  </si>
  <si>
    <t xml:space="preserve">                                           GEMMA B. ENGLISA</t>
  </si>
  <si>
    <t xml:space="preserve">                                           Div. Manager, UDEV-4</t>
  </si>
  <si>
    <t xml:space="preserve">                                       RYAN CHRISTOPHER P. VIADO</t>
  </si>
  <si>
    <t xml:space="preserve">                                       Dept. Manager, WSUDD</t>
  </si>
  <si>
    <t xml:space="preserve">KPI MONITORING SHEET           </t>
  </si>
  <si>
    <t>Note: There is no previous cash flow to be used as a basis for targets. The LWUA Benchmark was used as the basis for targets.</t>
  </si>
  <si>
    <t>December 2024</t>
  </si>
  <si>
    <t xml:space="preserve"> : 1</t>
  </si>
  <si>
    <t>GAPAN CITY WATER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</si>
</sst>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mmmm\ d\,\ yyyy"/>
    <numFmt numFmtId="166" formatCode="_(* #,##0_);_(* \(#,##0\);_(* &quot;-&quot;??_);_(@_)"/>
    <numFmt numFmtId="167" formatCode="mm/dd/yy"/>
    <numFmt numFmtId="168" formatCode="m/d/yy"/>
    <numFmt numFmtId="169" formatCode="0.0%"/>
  </numFmts>
  <fonts count="24" x14ac:knownFonts="1">
    <font>
      <sz val="11"/>
      <color theme="1"/>
      <name val="Calibri"/>
      <family val="2"/>
      <scheme val="minor"/>
    </font>
    <font>
      <sz val="9"/>
      <name val="Agency FB"/>
      <family val="2"/>
    </font>
    <font>
      <b/>
      <sz val="12"/>
      <name val="Arial Black"/>
      <family val="2"/>
    </font>
    <font>
      <sz val="10"/>
      <name val="Agency FB"/>
      <family val="2"/>
    </font>
    <font>
      <b/>
      <sz val="10"/>
      <name val="Arial Narrow"/>
      <family val="2"/>
    </font>
    <font>
      <sz val="10"/>
      <name val="Arial Narrow"/>
      <family val="2"/>
    </font>
    <font>
      <sz val="10"/>
      <name val="Arial"/>
      <family val="2"/>
    </font>
    <font>
      <b/>
      <sz val="10"/>
      <name val="Arial"/>
      <family val="2"/>
    </font>
    <font>
      <sz val="10"/>
      <color indexed="12"/>
      <name val="Arial Narrow"/>
      <family val="2"/>
    </font>
    <font>
      <sz val="9"/>
      <name val="Arial Narrow"/>
      <family val="2"/>
    </font>
    <font>
      <sz val="9"/>
      <name val="Arial"/>
      <family val="2"/>
    </font>
    <font>
      <vertAlign val="subscript"/>
      <sz val="10"/>
      <name val="Arial Narrow"/>
      <family val="2"/>
    </font>
    <font>
      <vertAlign val="superscript"/>
      <sz val="10"/>
      <name val="Arial Narrow"/>
      <family val="2"/>
    </font>
    <font>
      <sz val="12"/>
      <name val="Calibri"/>
      <family val="2"/>
    </font>
    <font>
      <sz val="11"/>
      <color theme="1"/>
      <name val="Calibri"/>
      <family val="2"/>
      <scheme val="minor"/>
    </font>
    <font>
      <sz val="14"/>
      <name val="Calibri"/>
      <family val="2"/>
      <scheme val="minor"/>
    </font>
    <font>
      <b/>
      <sz val="14"/>
      <name val="Calibri"/>
      <family val="2"/>
      <scheme val="minor"/>
    </font>
    <font>
      <sz val="12"/>
      <name val="Calibri"/>
      <family val="2"/>
      <scheme val="minor"/>
    </font>
    <font>
      <sz val="14"/>
      <name val="Calibri"/>
      <family val="2"/>
    </font>
    <font>
      <sz val="11.9"/>
      <name val="Calibri"/>
      <family val="2"/>
    </font>
    <font>
      <sz val="12"/>
      <color theme="1"/>
      <name val="Calibri"/>
      <family val="2"/>
      <scheme val="minor"/>
    </font>
    <font>
      <b/>
      <sz val="12"/>
      <name val="Calibri"/>
      <family val="2"/>
      <scheme val="minor"/>
    </font>
    <font>
      <b/>
      <sz val="12"/>
      <name val="Calibri"/>
      <family val="2"/>
    </font>
    <font>
      <i/>
      <sz val="10"/>
      <name val="Calibri"/>
      <family val="2"/>
      <scheme val="minor"/>
    </font>
  </fonts>
  <fills count="8">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s>
  <cellStyleXfs count="3">
    <xf numFmtId="0" fontId="0" fillId="0" borderId="0"/>
    <xf numFmtId="164" fontId="14" fillId="0" borderId="0" applyFont="0" applyFill="0" applyBorder="0" applyAlignment="0" applyProtection="0"/>
    <xf numFmtId="9" fontId="14" fillId="0" borderId="0" applyFont="0" applyFill="0" applyBorder="0" applyAlignment="0" applyProtection="0"/>
  </cellStyleXfs>
  <cellXfs count="492">
    <xf numFmtId="0" fontId="0" fillId="0" borderId="0" xfId="0"/>
    <xf numFmtId="0" fontId="0" fillId="0" borderId="0" xfId="0" applyAlignment="1">
      <alignment vertical="center"/>
    </xf>
    <xf numFmtId="164" fontId="5" fillId="0" borderId="1" xfId="1" applyFont="1" applyBorder="1" applyAlignment="1">
      <alignment vertical="center"/>
    </xf>
    <xf numFmtId="164" fontId="5" fillId="0" borderId="2" xfId="1" applyFont="1" applyBorder="1" applyAlignment="1">
      <alignment vertical="center"/>
    </xf>
    <xf numFmtId="0" fontId="5" fillId="0" borderId="2" xfId="0" applyFont="1" applyBorder="1" applyAlignment="1">
      <alignment horizontal="center" vertical="center"/>
    </xf>
    <xf numFmtId="165" fontId="5" fillId="0" borderId="1" xfId="0" applyNumberFormat="1" applyFont="1" applyBorder="1" applyAlignment="1">
      <alignment vertical="center"/>
    </xf>
    <xf numFmtId="165" fontId="5" fillId="0" borderId="2" xfId="0" applyNumberFormat="1" applyFont="1" applyBorder="1" applyAlignment="1">
      <alignment vertical="center"/>
    </xf>
    <xf numFmtId="0" fontId="5" fillId="0" borderId="2" xfId="0" applyFont="1" applyBorder="1" applyAlignment="1">
      <alignment vertical="center"/>
    </xf>
    <xf numFmtId="167" fontId="5" fillId="5" borderId="3" xfId="0" applyNumberFormat="1" applyFont="1" applyFill="1" applyBorder="1" applyAlignment="1">
      <alignment horizontal="center" vertical="center"/>
    </xf>
    <xf numFmtId="167" fontId="5" fillId="5" borderId="2" xfId="0" applyNumberFormat="1" applyFont="1" applyFill="1" applyBorder="1" applyAlignment="1">
      <alignment horizontal="center" vertical="center"/>
    </xf>
    <xf numFmtId="0" fontId="0" fillId="0" borderId="2" xfId="0" applyBorder="1" applyAlignment="1">
      <alignmen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vertical="center"/>
    </xf>
    <xf numFmtId="0" fontId="5" fillId="0" borderId="0" xfId="0" applyFont="1" applyAlignment="1">
      <alignment vertical="center"/>
    </xf>
    <xf numFmtId="40" fontId="5" fillId="0" borderId="0" xfId="0" applyNumberFormat="1" applyFont="1" applyAlignment="1">
      <alignment vertical="center"/>
    </xf>
    <xf numFmtId="40" fontId="8" fillId="0" borderId="0" xfId="0" applyNumberFormat="1" applyFont="1" applyAlignment="1">
      <alignment vertical="center"/>
    </xf>
    <xf numFmtId="164" fontId="4" fillId="0" borderId="0" xfId="1" applyFont="1" applyFill="1" applyBorder="1" applyAlignment="1">
      <alignment vertical="center"/>
    </xf>
    <xf numFmtId="167" fontId="5" fillId="5" borderId="7" xfId="0" applyNumberFormat="1" applyFont="1" applyFill="1" applyBorder="1" applyAlignment="1">
      <alignment horizontal="center" vertical="center"/>
    </xf>
    <xf numFmtId="168" fontId="5" fillId="0" borderId="0" xfId="0" applyNumberFormat="1" applyFont="1" applyAlignment="1">
      <alignment vertical="center"/>
    </xf>
    <xf numFmtId="164" fontId="5" fillId="0" borderId="8" xfId="1" applyFont="1" applyBorder="1" applyAlignment="1">
      <alignment vertical="center"/>
    </xf>
    <xf numFmtId="0" fontId="5" fillId="0" borderId="9" xfId="0" applyFont="1" applyBorder="1" applyAlignment="1">
      <alignment horizontal="center" vertical="center"/>
    </xf>
    <xf numFmtId="0" fontId="5" fillId="0" borderId="8" xfId="0" applyFont="1" applyBorder="1" applyAlignment="1">
      <alignment horizontal="right" vertical="center"/>
    </xf>
    <xf numFmtId="164" fontId="5" fillId="0" borderId="10" xfId="1" applyFont="1" applyBorder="1" applyAlignment="1">
      <alignment vertical="center"/>
    </xf>
    <xf numFmtId="165" fontId="5" fillId="0" borderId="10" xfId="0" applyNumberFormat="1" applyFont="1" applyBorder="1" applyAlignment="1">
      <alignment vertical="center"/>
    </xf>
    <xf numFmtId="0" fontId="5" fillId="0" borderId="11" xfId="0" applyFont="1" applyBorder="1" applyAlignment="1">
      <alignment vertical="center"/>
    </xf>
    <xf numFmtId="0" fontId="0" fillId="0" borderId="1" xfId="0" applyBorder="1" applyAlignment="1">
      <alignment vertical="center"/>
    </xf>
    <xf numFmtId="0" fontId="0" fillId="0" borderId="8" xfId="0" applyBorder="1" applyAlignment="1">
      <alignment vertical="center"/>
    </xf>
    <xf numFmtId="164" fontId="5" fillId="5" borderId="2" xfId="1" applyFont="1" applyFill="1" applyBorder="1" applyAlignment="1">
      <alignment vertical="center"/>
    </xf>
    <xf numFmtId="165" fontId="5" fillId="0" borderId="4" xfId="0" applyNumberFormat="1" applyFont="1" applyBorder="1" applyAlignment="1">
      <alignment horizontal="left" vertical="center" indent="1"/>
    </xf>
    <xf numFmtId="165" fontId="5" fillId="0" borderId="3" xfId="0" applyNumberFormat="1" applyFont="1" applyBorder="1" applyAlignment="1">
      <alignment horizontal="left" vertical="center" indent="1"/>
    </xf>
    <xf numFmtId="165" fontId="5" fillId="0" borderId="1" xfId="0" applyNumberFormat="1" applyFont="1" applyBorder="1" applyAlignment="1">
      <alignment horizontal="left" vertical="center" indent="1"/>
    </xf>
    <xf numFmtId="165" fontId="5" fillId="0" borderId="2" xfId="0" applyNumberFormat="1" applyFont="1" applyBorder="1" applyAlignment="1">
      <alignment horizontal="left" vertical="center" indent="1"/>
    </xf>
    <xf numFmtId="164" fontId="5" fillId="0" borderId="0" xfId="1" applyFont="1" applyBorder="1" applyAlignment="1">
      <alignment vertical="center"/>
    </xf>
    <xf numFmtId="165" fontId="5" fillId="0" borderId="12" xfId="0" applyNumberFormat="1" applyFont="1" applyBorder="1" applyAlignment="1">
      <alignment horizontal="left" vertical="center" indent="1"/>
    </xf>
    <xf numFmtId="165" fontId="5" fillId="0" borderId="8" xfId="0" applyNumberFormat="1" applyFont="1" applyBorder="1" applyAlignment="1">
      <alignment horizontal="left" vertical="center" indent="1"/>
    </xf>
    <xf numFmtId="165" fontId="5" fillId="0" borderId="8" xfId="0" applyNumberFormat="1" applyFont="1" applyBorder="1" applyAlignment="1">
      <alignment vertical="center"/>
    </xf>
    <xf numFmtId="165" fontId="5" fillId="0" borderId="0" xfId="0" applyNumberFormat="1" applyFont="1" applyAlignment="1">
      <alignment horizontal="left" vertical="center"/>
    </xf>
    <xf numFmtId="166" fontId="0" fillId="0" borderId="0" xfId="0" applyNumberFormat="1" applyAlignment="1">
      <alignment vertical="center"/>
    </xf>
    <xf numFmtId="164" fontId="0" fillId="0" borderId="0" xfId="0" applyNumberFormat="1" applyAlignment="1">
      <alignment vertical="center"/>
    </xf>
    <xf numFmtId="164" fontId="14" fillId="0" borderId="0" xfId="1"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0" fontId="15" fillId="0" borderId="0" xfId="0" applyFont="1" applyAlignment="1">
      <alignment horizontal="left" vertical="center" indent="2"/>
    </xf>
    <xf numFmtId="0" fontId="15" fillId="0" borderId="0" xfId="0" applyFont="1" applyAlignment="1">
      <alignment vertical="center"/>
    </xf>
    <xf numFmtId="0" fontId="16"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xf numFmtId="0" fontId="16" fillId="0" borderId="0" xfId="0" applyFont="1" applyAlignment="1">
      <alignment horizontal="right" vertical="center"/>
    </xf>
    <xf numFmtId="0" fontId="16" fillId="6" borderId="0" xfId="0" applyFont="1" applyFill="1" applyAlignment="1" applyProtection="1">
      <alignment vertical="center"/>
      <protection locked="0"/>
    </xf>
    <xf numFmtId="0" fontId="16" fillId="0" borderId="0" xfId="0" applyFont="1" applyAlignment="1" applyProtection="1">
      <alignment horizontal="center"/>
      <protection locked="0"/>
    </xf>
    <xf numFmtId="4" fontId="13" fillId="4" borderId="16" xfId="0" applyNumberFormat="1" applyFont="1" applyFill="1" applyBorder="1" applyAlignment="1" applyProtection="1">
      <alignment horizontal="center" vertical="center" wrapText="1"/>
      <protection locked="0"/>
    </xf>
    <xf numFmtId="0" fontId="16" fillId="0" borderId="0" xfId="0" applyFont="1" applyAlignment="1">
      <alignment vertical="center"/>
    </xf>
    <xf numFmtId="0" fontId="17" fillId="6" borderId="16" xfId="0" applyFont="1" applyFill="1" applyBorder="1" applyAlignment="1" applyProtection="1">
      <alignment horizontal="center" vertical="center" wrapText="1"/>
      <protection locked="0"/>
    </xf>
    <xf numFmtId="1" fontId="17" fillId="0" borderId="16" xfId="0" applyNumberFormat="1" applyFont="1" applyBorder="1" applyAlignment="1">
      <alignment horizontal="center" vertical="center" wrapText="1"/>
    </xf>
    <xf numFmtId="0" fontId="16" fillId="0" borderId="52" xfId="0" applyFont="1" applyBorder="1" applyAlignment="1">
      <alignment horizontal="center" vertical="center"/>
    </xf>
    <xf numFmtId="0" fontId="15" fillId="0" borderId="55" xfId="0" applyFont="1" applyBorder="1" applyAlignment="1">
      <alignment horizontal="left" vertical="center" wrapText="1" indent="1"/>
    </xf>
    <xf numFmtId="0" fontId="15" fillId="0" borderId="58" xfId="0" applyFont="1" applyBorder="1" applyAlignment="1">
      <alignment horizontal="left" vertical="center" wrapText="1" indent="1"/>
    </xf>
    <xf numFmtId="4" fontId="17" fillId="6" borderId="16" xfId="0" applyNumberFormat="1" applyFont="1" applyFill="1" applyBorder="1" applyAlignment="1" applyProtection="1">
      <alignment horizontal="center" vertical="center" wrapText="1"/>
      <protection locked="0"/>
    </xf>
    <xf numFmtId="4" fontId="17" fillId="6" borderId="50" xfId="0" applyNumberFormat="1" applyFont="1" applyFill="1" applyBorder="1" applyAlignment="1" applyProtection="1">
      <alignment horizontal="center" vertical="center"/>
      <protection locked="0"/>
    </xf>
    <xf numFmtId="0" fontId="15" fillId="0" borderId="0" xfId="0" applyFont="1" applyAlignment="1">
      <alignment horizontal="left" vertical="center"/>
    </xf>
    <xf numFmtId="0" fontId="16" fillId="0" borderId="0" xfId="0" applyFont="1" applyAlignment="1">
      <alignment horizontal="left" vertical="center"/>
    </xf>
    <xf numFmtId="0" fontId="17" fillId="0" borderId="54" xfId="0" applyFont="1" applyBorder="1" applyAlignment="1">
      <alignment horizontal="center" vertical="center"/>
    </xf>
    <xf numFmtId="169" fontId="17" fillId="0" borderId="16" xfId="2" applyNumberFormat="1" applyFont="1" applyBorder="1" applyAlignment="1">
      <alignment horizontal="center" vertical="center"/>
    </xf>
    <xf numFmtId="0" fontId="17" fillId="0" borderId="50" xfId="0" applyFont="1" applyBorder="1" applyAlignment="1">
      <alignment horizontal="center" vertical="center"/>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17" fillId="0" borderId="59" xfId="0" applyFont="1" applyBorder="1" applyAlignment="1">
      <alignment horizontal="center" vertical="center" wrapText="1"/>
    </xf>
    <xf numFmtId="4" fontId="13" fillId="4" borderId="50" xfId="0" applyNumberFormat="1" applyFont="1" applyFill="1" applyBorder="1" applyAlignment="1" applyProtection="1">
      <alignment horizontal="center" vertical="center" wrapText="1"/>
      <protection locked="0"/>
    </xf>
    <xf numFmtId="4" fontId="17" fillId="6" borderId="50" xfId="0" applyNumberFormat="1" applyFont="1" applyFill="1" applyBorder="1" applyAlignment="1" applyProtection="1">
      <alignment horizontal="center" vertical="center" wrapText="1"/>
      <protection locked="0"/>
    </xf>
    <xf numFmtId="0" fontId="17" fillId="6" borderId="50" xfId="0" applyFont="1" applyFill="1" applyBorder="1" applyAlignment="1" applyProtection="1">
      <alignment horizontal="center" vertical="center" wrapText="1"/>
      <protection locked="0"/>
    </xf>
    <xf numFmtId="1" fontId="17" fillId="0" borderId="50" xfId="0" applyNumberFormat="1" applyFont="1" applyBorder="1" applyAlignment="1">
      <alignment horizontal="center" vertical="center" wrapText="1"/>
    </xf>
    <xf numFmtId="0" fontId="16" fillId="0" borderId="61" xfId="0" applyFont="1" applyBorder="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left" vertical="center" wrapText="1" indent="1"/>
    </xf>
    <xf numFmtId="0" fontId="17" fillId="0" borderId="0" xfId="0" applyFont="1" applyAlignment="1">
      <alignment horizontal="center" vertical="center" wrapText="1"/>
    </xf>
    <xf numFmtId="0" fontId="17" fillId="6" borderId="0" xfId="0" applyFont="1" applyFill="1" applyAlignment="1" applyProtection="1">
      <alignment horizontal="center" vertical="center" wrapText="1"/>
      <protection locked="0"/>
    </xf>
    <xf numFmtId="3" fontId="17" fillId="6" borderId="62" xfId="0" applyNumberFormat="1" applyFont="1" applyFill="1" applyBorder="1" applyAlignment="1" applyProtection="1">
      <alignment horizontal="left" vertical="top" wrapText="1"/>
      <protection locked="0"/>
    </xf>
    <xf numFmtId="3" fontId="17" fillId="6" borderId="14" xfId="0" applyNumberFormat="1" applyFont="1" applyFill="1" applyBorder="1" applyAlignment="1" applyProtection="1">
      <alignment horizontal="left" vertical="top" wrapText="1"/>
      <protection locked="0"/>
    </xf>
    <xf numFmtId="4" fontId="17" fillId="6" borderId="16" xfId="0" applyNumberFormat="1" applyFont="1" applyFill="1" applyBorder="1" applyAlignment="1" applyProtection="1">
      <alignment horizontal="left" vertical="center" wrapText="1"/>
      <protection locked="0"/>
    </xf>
    <xf numFmtId="4" fontId="17" fillId="6" borderId="50" xfId="0" applyNumberFormat="1" applyFont="1" applyFill="1" applyBorder="1" applyAlignment="1" applyProtection="1">
      <alignment horizontal="left" vertical="center" wrapText="1"/>
      <protection locked="0"/>
    </xf>
    <xf numFmtId="4" fontId="17" fillId="6" borderId="16" xfId="0" applyNumberFormat="1" applyFont="1" applyFill="1" applyBorder="1" applyAlignment="1" applyProtection="1">
      <alignment horizontal="left" vertical="top" wrapText="1"/>
      <protection locked="0"/>
    </xf>
    <xf numFmtId="4" fontId="17" fillId="6" borderId="50" xfId="0" applyNumberFormat="1" applyFont="1" applyFill="1" applyBorder="1" applyAlignment="1" applyProtection="1">
      <alignment horizontal="left" vertical="top" wrapText="1"/>
      <protection locked="0"/>
    </xf>
    <xf numFmtId="0" fontId="17" fillId="0" borderId="16" xfId="0" applyFont="1" applyBorder="1" applyAlignment="1">
      <alignment horizontal="left" vertical="top" wrapText="1"/>
    </xf>
    <xf numFmtId="3" fontId="17" fillId="0" borderId="10" xfId="0" applyNumberFormat="1" applyFont="1" applyBorder="1" applyAlignment="1">
      <alignment horizontal="left" vertical="top" wrapText="1"/>
    </xf>
    <xf numFmtId="0" fontId="17" fillId="0" borderId="50" xfId="0" applyFont="1" applyBorder="1" applyAlignment="1">
      <alignment horizontal="left" vertical="top" wrapText="1"/>
    </xf>
    <xf numFmtId="4" fontId="13" fillId="4" borderId="50" xfId="0" applyNumberFormat="1" applyFont="1" applyFill="1" applyBorder="1" applyAlignment="1" applyProtection="1">
      <alignment horizontal="left" vertical="top" wrapText="1"/>
      <protection locked="0"/>
    </xf>
    <xf numFmtId="0" fontId="16" fillId="0" borderId="15" xfId="0" applyFont="1" applyBorder="1" applyAlignment="1">
      <alignment horizontal="center" vertical="center"/>
    </xf>
    <xf numFmtId="0" fontId="15" fillId="0" borderId="1" xfId="0" applyFont="1" applyBorder="1" applyAlignment="1">
      <alignment horizontal="left" vertical="center" indent="3"/>
    </xf>
    <xf numFmtId="0" fontId="15" fillId="0" borderId="29" xfId="0" applyFont="1" applyBorder="1" applyAlignment="1">
      <alignment horizontal="left" vertical="center" indent="3"/>
    </xf>
    <xf numFmtId="164" fontId="15" fillId="0" borderId="1" xfId="1" applyFont="1" applyBorder="1" applyAlignment="1">
      <alignment horizontal="left" vertical="center"/>
    </xf>
    <xf numFmtId="164" fontId="15" fillId="0" borderId="29" xfId="1" applyFont="1" applyBorder="1" applyAlignment="1">
      <alignment horizontal="left" vertical="center"/>
    </xf>
    <xf numFmtId="4" fontId="13" fillId="4" borderId="16" xfId="0" applyNumberFormat="1" applyFont="1" applyFill="1" applyBorder="1" applyAlignment="1" applyProtection="1">
      <alignment horizontal="left" vertical="top" wrapText="1"/>
      <protection locked="0"/>
    </xf>
    <xf numFmtId="3" fontId="21" fillId="0" borderId="54" xfId="0" applyNumberFormat="1" applyFont="1" applyBorder="1" applyAlignment="1">
      <alignment horizontal="center" vertical="center"/>
    </xf>
    <xf numFmtId="3" fontId="21" fillId="6" borderId="13" xfId="0" applyNumberFormat="1" applyFont="1" applyFill="1" applyBorder="1" applyAlignment="1" applyProtection="1">
      <alignment horizontal="center" vertical="center"/>
      <protection locked="0"/>
    </xf>
    <xf numFmtId="10" fontId="21" fillId="0" borderId="16" xfId="2" applyNumberFormat="1" applyFont="1" applyBorder="1" applyAlignment="1">
      <alignment horizontal="center" vertical="center"/>
    </xf>
    <xf numFmtId="10" fontId="21" fillId="0" borderId="16" xfId="0" applyNumberFormat="1" applyFont="1" applyBorder="1" applyAlignment="1">
      <alignment horizontal="center" vertical="center"/>
    </xf>
    <xf numFmtId="10" fontId="21" fillId="0" borderId="50" xfId="0" applyNumberFormat="1" applyFont="1" applyBorder="1" applyAlignment="1">
      <alignment horizontal="center" vertical="center"/>
    </xf>
    <xf numFmtId="169" fontId="21" fillId="0" borderId="16" xfId="2" applyNumberFormat="1" applyFont="1" applyBorder="1" applyAlignment="1">
      <alignment horizontal="center" vertical="center"/>
    </xf>
    <xf numFmtId="10" fontId="21" fillId="0" borderId="16" xfId="2" applyNumberFormat="1" applyFont="1" applyBorder="1" applyAlignment="1">
      <alignment horizontal="center"/>
    </xf>
    <xf numFmtId="10" fontId="21" fillId="0" borderId="15" xfId="0" applyNumberFormat="1" applyFont="1" applyBorder="1" applyAlignment="1">
      <alignment horizontal="center" vertical="center"/>
    </xf>
    <xf numFmtId="4" fontId="22" fillId="4" borderId="16" xfId="0" applyNumberFormat="1" applyFont="1" applyFill="1" applyBorder="1" applyAlignment="1" applyProtection="1">
      <alignment horizontal="center" vertical="center" wrapText="1"/>
      <protection locked="0"/>
    </xf>
    <xf numFmtId="4" fontId="22" fillId="4" borderId="50" xfId="0" applyNumberFormat="1" applyFont="1" applyFill="1" applyBorder="1" applyAlignment="1" applyProtection="1">
      <alignment horizontal="center" vertical="center" wrapText="1"/>
      <protection locked="0"/>
    </xf>
    <xf numFmtId="10" fontId="21" fillId="6" borderId="16" xfId="2" applyNumberFormat="1" applyFont="1" applyFill="1" applyBorder="1" applyAlignment="1" applyProtection="1">
      <alignment horizontal="center" vertical="center" wrapText="1"/>
      <protection locked="0"/>
    </xf>
    <xf numFmtId="10" fontId="21" fillId="6" borderId="50" xfId="2" applyNumberFormat="1" applyFont="1" applyFill="1" applyBorder="1" applyAlignment="1" applyProtection="1">
      <alignment horizontal="center" vertical="center" wrapText="1"/>
      <protection locked="0"/>
    </xf>
    <xf numFmtId="49" fontId="21" fillId="0" borderId="16" xfId="0" applyNumberFormat="1" applyFont="1" applyBorder="1" applyAlignment="1">
      <alignment horizontal="center" vertical="center"/>
    </xf>
    <xf numFmtId="49" fontId="21" fillId="6" borderId="16" xfId="0" applyNumberFormat="1" applyFont="1" applyFill="1" applyBorder="1" applyAlignment="1" applyProtection="1">
      <alignment horizontal="center" vertical="center" wrapText="1"/>
      <protection locked="0"/>
    </xf>
    <xf numFmtId="49" fontId="21" fillId="6" borderId="50" xfId="0" applyNumberFormat="1" applyFont="1" applyFill="1" applyBorder="1" applyAlignment="1" applyProtection="1">
      <alignment horizontal="center" vertical="center" wrapText="1"/>
      <protection locked="0"/>
    </xf>
    <xf numFmtId="0" fontId="21" fillId="0" borderId="59" xfId="0" applyFont="1" applyBorder="1" applyAlignment="1">
      <alignment horizontal="center" vertical="center" wrapText="1"/>
    </xf>
    <xf numFmtId="0" fontId="21" fillId="6" borderId="60" xfId="0" applyFont="1" applyFill="1" applyBorder="1" applyAlignment="1" applyProtection="1">
      <alignment horizontal="center" vertical="center" wrapText="1"/>
      <protection locked="0"/>
    </xf>
    <xf numFmtId="0" fontId="21" fillId="6" borderId="51" xfId="0" applyFont="1" applyFill="1" applyBorder="1" applyAlignment="1" applyProtection="1">
      <alignment horizontal="center" vertical="center" wrapText="1"/>
      <protection locked="0"/>
    </xf>
    <xf numFmtId="164" fontId="15" fillId="0" borderId="20" xfId="1" applyFont="1" applyBorder="1" applyAlignment="1">
      <alignment horizontal="left" vertical="center"/>
    </xf>
    <xf numFmtId="164" fontId="15" fillId="0" borderId="67" xfId="1" applyFont="1" applyBorder="1" applyAlignment="1">
      <alignment horizontal="left" vertical="center"/>
    </xf>
    <xf numFmtId="0" fontId="17" fillId="0" borderId="68" xfId="0" applyFont="1" applyBorder="1" applyAlignment="1">
      <alignment horizontal="center" vertical="center"/>
    </xf>
    <xf numFmtId="0" fontId="17" fillId="0" borderId="69" xfId="0" applyFont="1" applyBorder="1" applyAlignment="1">
      <alignment horizontal="center" vertical="center"/>
    </xf>
    <xf numFmtId="0" fontId="17" fillId="7" borderId="0" xfId="0" applyFont="1" applyFill="1" applyAlignment="1" applyProtection="1">
      <alignment horizontal="center" vertical="center" wrapText="1"/>
      <protection locked="0"/>
    </xf>
    <xf numFmtId="3" fontId="21" fillId="7" borderId="54" xfId="0" applyNumberFormat="1" applyFont="1" applyFill="1" applyBorder="1" applyAlignment="1">
      <alignment horizontal="center" vertical="center"/>
    </xf>
    <xf numFmtId="3" fontId="21" fillId="7" borderId="13" xfId="0" applyNumberFormat="1" applyFont="1" applyFill="1" applyBorder="1" applyAlignment="1" applyProtection="1">
      <alignment horizontal="center" vertical="center"/>
      <protection locked="0"/>
    </xf>
    <xf numFmtId="10" fontId="21" fillId="7" borderId="16" xfId="2" applyNumberFormat="1" applyFont="1" applyFill="1" applyBorder="1" applyAlignment="1">
      <alignment horizontal="center" vertical="center"/>
    </xf>
    <xf numFmtId="10" fontId="21" fillId="7" borderId="16" xfId="0" applyNumberFormat="1" applyFont="1" applyFill="1" applyBorder="1" applyAlignment="1">
      <alignment horizontal="center" vertical="center"/>
    </xf>
    <xf numFmtId="10" fontId="21" fillId="7" borderId="50" xfId="0" applyNumberFormat="1" applyFont="1" applyFill="1" applyBorder="1" applyAlignment="1">
      <alignment horizontal="center" vertical="center"/>
    </xf>
    <xf numFmtId="10" fontId="21" fillId="7" borderId="16" xfId="2" applyNumberFormat="1" applyFont="1" applyFill="1" applyBorder="1" applyAlignment="1">
      <alignment horizontal="center"/>
    </xf>
    <xf numFmtId="10" fontId="21" fillId="7" borderId="15" xfId="0" applyNumberFormat="1" applyFont="1" applyFill="1" applyBorder="1" applyAlignment="1">
      <alignment horizontal="center" vertical="center"/>
    </xf>
    <xf numFmtId="4" fontId="13" fillId="7" borderId="16" xfId="0" applyNumberFormat="1" applyFont="1" applyFill="1" applyBorder="1" applyAlignment="1" applyProtection="1">
      <alignment horizontal="center" vertical="center" wrapText="1"/>
      <protection locked="0"/>
    </xf>
    <xf numFmtId="4" fontId="13" fillId="7" borderId="50" xfId="0" applyNumberFormat="1" applyFont="1" applyFill="1" applyBorder="1" applyAlignment="1" applyProtection="1">
      <alignment horizontal="center" vertical="center" wrapText="1"/>
      <protection locked="0"/>
    </xf>
    <xf numFmtId="4" fontId="22" fillId="7" borderId="16" xfId="0" applyNumberFormat="1" applyFont="1" applyFill="1" applyBorder="1" applyAlignment="1" applyProtection="1">
      <alignment horizontal="center" vertical="center" wrapText="1"/>
      <protection locked="0"/>
    </xf>
    <xf numFmtId="4" fontId="22" fillId="7" borderId="50" xfId="0" applyNumberFormat="1" applyFont="1" applyFill="1" applyBorder="1" applyAlignment="1" applyProtection="1">
      <alignment horizontal="center" vertical="center" wrapText="1"/>
      <protection locked="0"/>
    </xf>
    <xf numFmtId="9" fontId="21" fillId="7" borderId="16" xfId="2" applyFont="1" applyFill="1" applyBorder="1" applyAlignment="1" applyProtection="1">
      <alignment horizontal="center" vertical="center" wrapText="1"/>
      <protection locked="0"/>
    </xf>
    <xf numFmtId="9" fontId="21" fillId="7" borderId="50" xfId="2" applyFont="1" applyFill="1" applyBorder="1" applyAlignment="1" applyProtection="1">
      <alignment horizontal="center" vertical="center" wrapText="1"/>
      <protection locked="0"/>
    </xf>
    <xf numFmtId="4" fontId="17" fillId="7" borderId="16" xfId="0" applyNumberFormat="1" applyFont="1" applyFill="1" applyBorder="1" applyAlignment="1" applyProtection="1">
      <alignment horizontal="center" vertical="center" wrapText="1"/>
      <protection locked="0"/>
    </xf>
    <xf numFmtId="4" fontId="17" fillId="7" borderId="50" xfId="0" applyNumberFormat="1" applyFont="1" applyFill="1" applyBorder="1" applyAlignment="1" applyProtection="1">
      <alignment horizontal="center" vertical="center" wrapText="1"/>
      <protection locked="0"/>
    </xf>
    <xf numFmtId="49" fontId="21" fillId="7" borderId="16" xfId="0" applyNumberFormat="1" applyFont="1" applyFill="1" applyBorder="1" applyAlignment="1" applyProtection="1">
      <alignment horizontal="center" vertical="center" wrapText="1"/>
      <protection locked="0"/>
    </xf>
    <xf numFmtId="49" fontId="21" fillId="7" borderId="50" xfId="0" applyNumberFormat="1" applyFont="1" applyFill="1" applyBorder="1" applyAlignment="1" applyProtection="1">
      <alignment horizontal="center" vertical="center" wrapText="1"/>
      <protection locked="0"/>
    </xf>
    <xf numFmtId="0" fontId="17" fillId="7" borderId="16" xfId="0" applyFont="1" applyFill="1" applyBorder="1" applyAlignment="1" applyProtection="1">
      <alignment horizontal="center" vertical="center" wrapText="1"/>
      <protection locked="0"/>
    </xf>
    <xf numFmtId="0" fontId="17" fillId="7" borderId="50" xfId="0" applyFont="1" applyFill="1" applyBorder="1" applyAlignment="1" applyProtection="1">
      <alignment horizontal="center" vertical="center" wrapText="1"/>
      <protection locked="0"/>
    </xf>
    <xf numFmtId="1" fontId="17" fillId="7" borderId="16" xfId="0" applyNumberFormat="1" applyFont="1" applyFill="1" applyBorder="1" applyAlignment="1">
      <alignment horizontal="center" vertical="center" wrapText="1"/>
    </xf>
    <xf numFmtId="1" fontId="17" fillId="7" borderId="50" xfId="0" applyNumberFormat="1" applyFont="1" applyFill="1" applyBorder="1" applyAlignment="1">
      <alignment horizontal="center" vertical="center" wrapText="1"/>
    </xf>
    <xf numFmtId="0" fontId="21" fillId="7" borderId="60" xfId="0" applyFont="1" applyFill="1" applyBorder="1" applyAlignment="1" applyProtection="1">
      <alignment horizontal="center" vertical="center" wrapText="1"/>
      <protection locked="0"/>
    </xf>
    <xf numFmtId="0" fontId="21" fillId="7" borderId="51" xfId="0" applyFont="1" applyFill="1" applyBorder="1" applyAlignment="1" applyProtection="1">
      <alignment horizontal="center" vertical="center" wrapText="1"/>
      <protection locked="0"/>
    </xf>
    <xf numFmtId="3" fontId="15" fillId="0" borderId="0" xfId="0" applyNumberFormat="1" applyFont="1" applyAlignment="1">
      <alignment vertical="center"/>
    </xf>
    <xf numFmtId="3" fontId="16" fillId="6" borderId="0" xfId="0" applyNumberFormat="1" applyFont="1" applyFill="1" applyAlignment="1" applyProtection="1">
      <alignment vertical="center"/>
      <protection locked="0"/>
    </xf>
    <xf numFmtId="0" fontId="16" fillId="0" borderId="63" xfId="0" applyFont="1" applyBorder="1" applyAlignment="1">
      <alignment horizontal="center" vertical="center"/>
    </xf>
    <xf numFmtId="3" fontId="17" fillId="7" borderId="50" xfId="0" applyNumberFormat="1" applyFont="1" applyFill="1" applyBorder="1" applyAlignment="1" applyProtection="1">
      <alignment horizontal="center" vertical="center"/>
      <protection locked="0"/>
    </xf>
    <xf numFmtId="43" fontId="17" fillId="7" borderId="50" xfId="0" applyNumberFormat="1" applyFont="1" applyFill="1" applyBorder="1" applyAlignment="1" applyProtection="1">
      <alignment horizontal="center" vertical="center"/>
      <protection locked="0"/>
    </xf>
    <xf numFmtId="0" fontId="1" fillId="0" borderId="10" xfId="0" applyFont="1" applyBorder="1" applyAlignment="1">
      <alignment horizontal="lef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xf>
    <xf numFmtId="0" fontId="3" fillId="0" borderId="2" xfId="0" applyFont="1" applyBorder="1" applyAlignment="1">
      <alignment horizontal="left" vertical="center"/>
    </xf>
    <xf numFmtId="0" fontId="0" fillId="0" borderId="2" xfId="0"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8" xfId="0" applyFont="1" applyFill="1" applyBorder="1" applyAlignment="1">
      <alignment horizontal="center" vertical="center"/>
    </xf>
    <xf numFmtId="164" fontId="5" fillId="0" borderId="1" xfId="1" applyFont="1" applyBorder="1" applyAlignment="1">
      <alignment horizontal="left" vertical="center"/>
    </xf>
    <xf numFmtId="164" fontId="5" fillId="0" borderId="2" xfId="1" applyFont="1" applyBorder="1" applyAlignment="1">
      <alignment horizontal="left" vertical="center"/>
    </xf>
    <xf numFmtId="164" fontId="5" fillId="5" borderId="2" xfId="1" applyFont="1" applyFill="1" applyBorder="1" applyAlignment="1">
      <alignment horizontal="left" vertical="center"/>
    </xf>
    <xf numFmtId="164" fontId="5" fillId="5" borderId="8" xfId="1" applyFont="1" applyFill="1" applyBorder="1" applyAlignment="1">
      <alignment horizontal="left" vertical="center"/>
    </xf>
    <xf numFmtId="166" fontId="5" fillId="5" borderId="2" xfId="1" applyNumberFormat="1" applyFont="1" applyFill="1" applyBorder="1" applyAlignment="1">
      <alignment horizontal="center" vertical="center"/>
    </xf>
    <xf numFmtId="166" fontId="5" fillId="5" borderId="8" xfId="1" applyNumberFormat="1" applyFont="1" applyFill="1" applyBorder="1" applyAlignment="1">
      <alignment horizontal="center" vertical="center"/>
    </xf>
    <xf numFmtId="0" fontId="0" fillId="5" borderId="2" xfId="0" applyFill="1" applyBorder="1" applyAlignment="1">
      <alignment horizontal="center" vertical="center"/>
    </xf>
    <xf numFmtId="0" fontId="0" fillId="5" borderId="8" xfId="0" applyFill="1" applyBorder="1" applyAlignment="1">
      <alignment horizontal="center" vertical="center"/>
    </xf>
    <xf numFmtId="164" fontId="5" fillId="0" borderId="1" xfId="1" applyFont="1" applyBorder="1" applyAlignment="1">
      <alignment vertical="center"/>
    </xf>
    <xf numFmtId="164" fontId="5" fillId="0" borderId="2" xfId="1" applyFont="1" applyBorder="1" applyAlignment="1">
      <alignment vertical="center"/>
    </xf>
    <xf numFmtId="0" fontId="0" fillId="0" borderId="2" xfId="0" applyBorder="1" applyAlignment="1">
      <alignment horizontal="center" vertical="center"/>
    </xf>
    <xf numFmtId="0" fontId="0" fillId="0" borderId="8" xfId="0" applyBorder="1" applyAlignment="1">
      <alignment horizontal="center" vertical="center"/>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165" fontId="5" fillId="0" borderId="1" xfId="0" applyNumberFormat="1" applyFont="1" applyBorder="1" applyAlignment="1">
      <alignment horizontal="center" vertical="center"/>
    </xf>
    <xf numFmtId="0" fontId="0" fillId="0" borderId="2" xfId="0" applyBorder="1" applyAlignment="1">
      <alignment horizontal="center"/>
    </xf>
    <xf numFmtId="165" fontId="5" fillId="0" borderId="2" xfId="0" applyNumberFormat="1" applyFont="1" applyBorder="1" applyAlignment="1">
      <alignment horizontal="center" vertical="center"/>
    </xf>
    <xf numFmtId="165" fontId="5" fillId="0" borderId="8" xfId="0" applyNumberFormat="1" applyFont="1" applyBorder="1" applyAlignment="1">
      <alignment horizontal="center" vertical="center"/>
    </xf>
    <xf numFmtId="0" fontId="6" fillId="5" borderId="2" xfId="0" applyFont="1" applyFill="1" applyBorder="1" applyAlignment="1">
      <alignment horizontal="center" vertical="center"/>
    </xf>
    <xf numFmtId="3" fontId="0" fillId="5" borderId="2" xfId="0" applyNumberFormat="1" applyFill="1" applyBorder="1" applyAlignment="1">
      <alignment horizontal="center" vertical="center"/>
    </xf>
    <xf numFmtId="164" fontId="5" fillId="0" borderId="1" xfId="1" applyFont="1" applyBorder="1" applyAlignment="1">
      <alignment horizontal="center" vertical="center"/>
    </xf>
    <xf numFmtId="164" fontId="5" fillId="0" borderId="2" xfId="1" applyFont="1" applyBorder="1" applyAlignment="1">
      <alignment horizontal="center" vertical="center"/>
    </xf>
    <xf numFmtId="164" fontId="5" fillId="0" borderId="8" xfId="1" applyFont="1" applyBorder="1" applyAlignment="1">
      <alignment horizontal="center" vertical="center"/>
    </xf>
    <xf numFmtId="17" fontId="5" fillId="5" borderId="2" xfId="1" applyNumberFormat="1" applyFont="1" applyFill="1" applyBorder="1" applyAlignment="1">
      <alignment horizontal="center" vertical="center"/>
    </xf>
    <xf numFmtId="164" fontId="5" fillId="5" borderId="2" xfId="1" applyFont="1" applyFill="1" applyBorder="1" applyAlignment="1">
      <alignment horizontal="center" vertical="center"/>
    </xf>
    <xf numFmtId="164" fontId="5" fillId="5" borderId="8" xfId="1" applyFont="1" applyFill="1" applyBorder="1" applyAlignment="1">
      <alignment horizontal="center" vertical="center"/>
    </xf>
    <xf numFmtId="164" fontId="14" fillId="0" borderId="1" xfId="1" applyFont="1" applyBorder="1" applyAlignment="1">
      <alignment horizontal="center" vertical="center"/>
    </xf>
    <xf numFmtId="164" fontId="14" fillId="0" borderId="2" xfId="1" applyFont="1" applyBorder="1" applyAlignment="1">
      <alignment horizontal="center" vertical="center"/>
    </xf>
    <xf numFmtId="164" fontId="14" fillId="0" borderId="10" xfId="1" applyFont="1" applyBorder="1" applyAlignment="1">
      <alignment horizontal="center" vertical="center"/>
    </xf>
    <xf numFmtId="164" fontId="14" fillId="0" borderId="30" xfId="1" applyFont="1" applyBorder="1" applyAlignment="1">
      <alignment horizontal="center" vertical="center"/>
    </xf>
    <xf numFmtId="166" fontId="5" fillId="0" borderId="2" xfId="1" applyNumberFormat="1" applyFont="1" applyBorder="1" applyAlignment="1">
      <alignment horizontal="center" vertical="center"/>
    </xf>
    <xf numFmtId="166" fontId="5" fillId="0" borderId="8" xfId="1" applyNumberFormat="1" applyFont="1" applyBorder="1" applyAlignment="1">
      <alignment horizontal="center" vertical="center"/>
    </xf>
    <xf numFmtId="0" fontId="5" fillId="5" borderId="2" xfId="0" applyFont="1" applyFill="1" applyBorder="1" applyAlignment="1">
      <alignment horizontal="left" vertical="center"/>
    </xf>
    <xf numFmtId="0" fontId="5" fillId="5" borderId="8" xfId="0" applyFont="1" applyFill="1" applyBorder="1" applyAlignment="1">
      <alignment horizontal="left" vertical="center"/>
    </xf>
    <xf numFmtId="3" fontId="5" fillId="2" borderId="2" xfId="0" quotePrefix="1" applyNumberFormat="1" applyFont="1" applyFill="1" applyBorder="1" applyAlignment="1">
      <alignment horizontal="right" vertical="center" wrapText="1"/>
    </xf>
    <xf numFmtId="3" fontId="5" fillId="5" borderId="2" xfId="0" applyNumberFormat="1" applyFont="1" applyFill="1" applyBorder="1" applyAlignment="1">
      <alignment horizontal="right" vertical="center" wrapText="1"/>
    </xf>
    <xf numFmtId="3" fontId="5" fillId="5" borderId="2" xfId="0" applyNumberFormat="1" applyFont="1" applyFill="1" applyBorder="1" applyAlignment="1">
      <alignment horizontal="left" vertical="center" wrapText="1"/>
    </xf>
    <xf numFmtId="3" fontId="5" fillId="5" borderId="8" xfId="0" applyNumberFormat="1" applyFont="1" applyFill="1" applyBorder="1" applyAlignment="1">
      <alignment horizontal="left" vertical="center" wrapText="1"/>
    </xf>
    <xf numFmtId="165" fontId="5" fillId="0" borderId="9" xfId="0" applyNumberFormat="1" applyFont="1" applyBorder="1" applyAlignment="1">
      <alignment horizontal="left" vertical="center"/>
    </xf>
    <xf numFmtId="165" fontId="5" fillId="0" borderId="10" xfId="0" applyNumberFormat="1" applyFont="1" applyBorder="1" applyAlignment="1">
      <alignment horizontal="left" vertical="center"/>
    </xf>
    <xf numFmtId="165" fontId="4" fillId="3" borderId="1" xfId="0" applyNumberFormat="1" applyFont="1" applyFill="1" applyBorder="1" applyAlignment="1">
      <alignment horizontal="left" vertical="center"/>
    </xf>
    <xf numFmtId="165" fontId="4" fillId="3" borderId="2" xfId="0" applyNumberFormat="1" applyFont="1" applyFill="1" applyBorder="1" applyAlignment="1">
      <alignment horizontal="left" vertical="center"/>
    </xf>
    <xf numFmtId="165" fontId="4" fillId="3" borderId="8" xfId="0" applyNumberFormat="1" applyFont="1" applyFill="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165" fontId="5" fillId="0" borderId="2" xfId="0" applyNumberFormat="1" applyFont="1" applyBorder="1" applyAlignment="1">
      <alignment horizontal="left" vertical="center"/>
    </xf>
    <xf numFmtId="165" fontId="5" fillId="5" borderId="4" xfId="0" applyNumberFormat="1" applyFont="1" applyFill="1" applyBorder="1" applyAlignment="1">
      <alignment horizontal="left" vertical="center"/>
    </xf>
    <xf numFmtId="165" fontId="5" fillId="5" borderId="3" xfId="0" applyNumberFormat="1" applyFont="1" applyFill="1" applyBorder="1" applyAlignment="1">
      <alignment horizontal="left" vertical="center"/>
    </xf>
    <xf numFmtId="165" fontId="5" fillId="5" borderId="12" xfId="0" applyNumberFormat="1" applyFont="1" applyFill="1" applyBorder="1" applyAlignment="1">
      <alignment horizontal="left" vertical="center"/>
    </xf>
    <xf numFmtId="165" fontId="5" fillId="5" borderId="6" xfId="0" applyNumberFormat="1" applyFont="1" applyFill="1" applyBorder="1" applyAlignment="1">
      <alignment horizontal="center" vertical="center"/>
    </xf>
    <xf numFmtId="165" fontId="5" fillId="5" borderId="28" xfId="0" applyNumberFormat="1" applyFont="1" applyFill="1" applyBorder="1" applyAlignment="1">
      <alignment horizontal="center" vertical="center"/>
    </xf>
    <xf numFmtId="165" fontId="5" fillId="5" borderId="31" xfId="0" applyNumberFormat="1" applyFont="1" applyFill="1" applyBorder="1" applyAlignment="1">
      <alignment horizontal="center" vertical="center"/>
    </xf>
    <xf numFmtId="167" fontId="5" fillId="5" borderId="4" xfId="0" applyNumberFormat="1" applyFont="1" applyFill="1" applyBorder="1" applyAlignment="1">
      <alignment horizontal="center" vertical="center"/>
    </xf>
    <xf numFmtId="167" fontId="5" fillId="5" borderId="3" xfId="0" applyNumberFormat="1" applyFont="1" applyFill="1" applyBorder="1" applyAlignment="1">
      <alignment horizontal="center" vertical="center"/>
    </xf>
    <xf numFmtId="167" fontId="5" fillId="5" borderId="12" xfId="0" applyNumberFormat="1" applyFont="1" applyFill="1" applyBorder="1" applyAlignment="1">
      <alignment horizontal="center" vertical="center"/>
    </xf>
    <xf numFmtId="165" fontId="5" fillId="0" borderId="4" xfId="0" applyNumberFormat="1" applyFont="1" applyBorder="1" applyAlignment="1">
      <alignment horizontal="center" vertical="center"/>
    </xf>
    <xf numFmtId="165" fontId="5" fillId="0" borderId="3" xfId="0" applyNumberFormat="1" applyFont="1" applyBorder="1" applyAlignment="1">
      <alignment horizontal="center" vertical="center"/>
    </xf>
    <xf numFmtId="165" fontId="5" fillId="0" borderId="12" xfId="0" applyNumberFormat="1" applyFont="1" applyBorder="1" applyAlignment="1">
      <alignment horizontal="center" vertical="center"/>
    </xf>
    <xf numFmtId="165" fontId="5" fillId="5" borderId="5" xfId="0" applyNumberFormat="1" applyFont="1" applyFill="1" applyBorder="1" applyAlignment="1">
      <alignment horizontal="left" vertical="center"/>
    </xf>
    <xf numFmtId="165" fontId="5" fillId="5" borderId="7" xfId="0" applyNumberFormat="1" applyFont="1" applyFill="1" applyBorder="1" applyAlignment="1">
      <alignment horizontal="left" vertical="center"/>
    </xf>
    <xf numFmtId="165" fontId="5" fillId="5" borderId="32" xfId="0" applyNumberFormat="1" applyFont="1" applyFill="1" applyBorder="1" applyAlignment="1">
      <alignment horizontal="left" vertical="center"/>
    </xf>
    <xf numFmtId="165" fontId="5" fillId="0" borderId="5" xfId="0" applyNumberFormat="1" applyFont="1" applyBorder="1" applyAlignment="1">
      <alignment horizontal="center" vertical="center"/>
    </xf>
    <xf numFmtId="165" fontId="5" fillId="0" borderId="7" xfId="0" applyNumberFormat="1" applyFont="1" applyBorder="1" applyAlignment="1">
      <alignment horizontal="center" vertical="center"/>
    </xf>
    <xf numFmtId="165" fontId="5" fillId="0" borderId="32" xfId="0" applyNumberFormat="1"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32" xfId="0" applyFont="1" applyBorder="1" applyAlignment="1">
      <alignment horizontal="center" vertical="center"/>
    </xf>
    <xf numFmtId="0" fontId="5" fillId="5" borderId="5" xfId="0" applyFont="1" applyFill="1" applyBorder="1" applyAlignment="1">
      <alignment horizontal="left" vertical="center"/>
    </xf>
    <xf numFmtId="0" fontId="5" fillId="5" borderId="7" xfId="0" applyFont="1" applyFill="1" applyBorder="1" applyAlignment="1">
      <alignment horizontal="left" vertical="center"/>
    </xf>
    <xf numFmtId="0" fontId="5" fillId="5" borderId="32" xfId="0" applyFont="1" applyFill="1" applyBorder="1" applyAlignment="1">
      <alignment horizontal="left" vertical="center"/>
    </xf>
    <xf numFmtId="167" fontId="5" fillId="5" borderId="1" xfId="0" applyNumberFormat="1" applyFont="1" applyFill="1" applyBorder="1" applyAlignment="1">
      <alignment horizontal="center" vertical="center"/>
    </xf>
    <xf numFmtId="167" fontId="5" fillId="5" borderId="2" xfId="0" applyNumberFormat="1" applyFont="1" applyFill="1" applyBorder="1" applyAlignment="1">
      <alignment horizontal="center" vertical="center"/>
    </xf>
    <xf numFmtId="167" fontId="5" fillId="5" borderId="8" xfId="0" applyNumberFormat="1" applyFont="1" applyFill="1" applyBorder="1" applyAlignment="1">
      <alignment horizontal="center" vertical="center"/>
    </xf>
    <xf numFmtId="165" fontId="5" fillId="0" borderId="6" xfId="0" applyNumberFormat="1" applyFont="1" applyBorder="1" applyAlignment="1">
      <alignment horizontal="left" vertical="center"/>
    </xf>
    <xf numFmtId="165" fontId="5" fillId="0" borderId="28" xfId="0" applyNumberFormat="1" applyFont="1" applyBorder="1" applyAlignment="1">
      <alignment horizontal="left" vertical="center"/>
    </xf>
    <xf numFmtId="165" fontId="5" fillId="0" borderId="31" xfId="0" applyNumberFormat="1" applyFont="1" applyBorder="1" applyAlignment="1">
      <alignment horizontal="left" vertical="center"/>
    </xf>
    <xf numFmtId="168" fontId="5" fillId="0" borderId="19" xfId="0" applyNumberFormat="1" applyFont="1" applyBorder="1" applyAlignment="1">
      <alignment horizontal="left" vertical="center"/>
    </xf>
    <xf numFmtId="168" fontId="5" fillId="0" borderId="10" xfId="0" applyNumberFormat="1" applyFont="1" applyBorder="1" applyAlignment="1">
      <alignment horizontal="left" vertical="center"/>
    </xf>
    <xf numFmtId="168" fontId="5" fillId="0" borderId="0" xfId="0" applyNumberFormat="1" applyFont="1" applyAlignment="1">
      <alignment horizontal="center" vertical="center"/>
    </xf>
    <xf numFmtId="168" fontId="5" fillId="0" borderId="33" xfId="0" applyNumberFormat="1" applyFont="1" applyBorder="1" applyAlignment="1">
      <alignment horizontal="center" vertical="center"/>
    </xf>
    <xf numFmtId="165" fontId="5" fillId="0" borderId="34" xfId="0" applyNumberFormat="1" applyFont="1" applyBorder="1" applyAlignment="1">
      <alignment horizontal="center" vertical="center"/>
    </xf>
    <xf numFmtId="165" fontId="5" fillId="0" borderId="35" xfId="0" applyNumberFormat="1" applyFont="1" applyBorder="1" applyAlignment="1">
      <alignment horizontal="center" vertical="center"/>
    </xf>
    <xf numFmtId="165" fontId="5" fillId="0" borderId="36" xfId="0" applyNumberFormat="1" applyFont="1" applyBorder="1" applyAlignment="1">
      <alignment horizontal="center" vertical="center"/>
    </xf>
    <xf numFmtId="165" fontId="5" fillId="0" borderId="21" xfId="0" applyNumberFormat="1" applyFont="1" applyBorder="1" applyAlignment="1">
      <alignment horizontal="center" vertical="center"/>
    </xf>
    <xf numFmtId="165" fontId="5" fillId="0" borderId="0" xfId="0" applyNumberFormat="1" applyFont="1" applyAlignment="1">
      <alignment horizontal="center" vertical="center"/>
    </xf>
    <xf numFmtId="165" fontId="5" fillId="0" borderId="33" xfId="0" applyNumberFormat="1" applyFont="1" applyBorder="1" applyAlignment="1">
      <alignment horizontal="center" vertical="center"/>
    </xf>
    <xf numFmtId="165" fontId="5" fillId="0" borderId="2" xfId="0" quotePrefix="1" applyNumberFormat="1" applyFont="1" applyBorder="1" applyAlignment="1">
      <alignment horizontal="left" vertical="center"/>
    </xf>
    <xf numFmtId="165" fontId="5" fillId="0" borderId="8" xfId="0" applyNumberFormat="1" applyFont="1" applyBorder="1" applyAlignment="1">
      <alignment horizontal="left" vertical="center"/>
    </xf>
    <xf numFmtId="165" fontId="5" fillId="0" borderId="10" xfId="0" applyNumberFormat="1" applyFont="1" applyBorder="1" applyAlignment="1">
      <alignment horizontal="center" vertical="center"/>
    </xf>
    <xf numFmtId="165" fontId="5" fillId="0" borderId="19" xfId="0" applyNumberFormat="1" applyFont="1" applyBorder="1" applyAlignment="1">
      <alignment horizontal="center" vertical="center"/>
    </xf>
    <xf numFmtId="165" fontId="5" fillId="0" borderId="30" xfId="0" applyNumberFormat="1" applyFont="1" applyBorder="1" applyAlignment="1">
      <alignment horizontal="center" vertical="center"/>
    </xf>
    <xf numFmtId="164" fontId="5" fillId="0" borderId="20" xfId="1" applyFont="1" applyBorder="1" applyAlignment="1">
      <alignment horizontal="left" vertical="center"/>
    </xf>
    <xf numFmtId="164" fontId="5" fillId="0" borderId="9" xfId="1" applyFont="1" applyBorder="1" applyAlignment="1">
      <alignment horizontal="left" vertical="center"/>
    </xf>
    <xf numFmtId="164" fontId="5" fillId="0" borderId="37" xfId="1"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164" fontId="5" fillId="0" borderId="11" xfId="1" applyFont="1" applyBorder="1" applyAlignment="1">
      <alignment horizontal="left" vertical="center"/>
    </xf>
    <xf numFmtId="164" fontId="5" fillId="0" borderId="38" xfId="1" applyFont="1" applyBorder="1" applyAlignment="1">
      <alignment horizontal="left" vertical="center"/>
    </xf>
    <xf numFmtId="164" fontId="5" fillId="0" borderId="39" xfId="1" applyFont="1" applyBorder="1" applyAlignment="1">
      <alignment horizontal="left" vertical="center"/>
    </xf>
    <xf numFmtId="164" fontId="5" fillId="5" borderId="4" xfId="1" applyFont="1" applyFill="1" applyBorder="1" applyAlignment="1">
      <alignment vertical="center"/>
    </xf>
    <xf numFmtId="164" fontId="5" fillId="5" borderId="3" xfId="1" applyFont="1" applyFill="1" applyBorder="1" applyAlignment="1">
      <alignment vertical="center"/>
    </xf>
    <xf numFmtId="164" fontId="5" fillId="5" borderId="12" xfId="1" applyFont="1" applyFill="1" applyBorder="1" applyAlignment="1">
      <alignment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xf>
    <xf numFmtId="164" fontId="5" fillId="0" borderId="5" xfId="1" applyFont="1" applyBorder="1" applyAlignment="1">
      <alignment horizontal="left" vertical="center"/>
    </xf>
    <xf numFmtId="164" fontId="5" fillId="0" borderId="7" xfId="1" applyFont="1" applyBorder="1" applyAlignment="1">
      <alignment horizontal="left" vertical="center"/>
    </xf>
    <xf numFmtId="164" fontId="5" fillId="0" borderId="32" xfId="1" applyFont="1" applyBorder="1" applyAlignment="1">
      <alignment horizontal="left" vertical="center"/>
    </xf>
    <xf numFmtId="164" fontId="6" fillId="5" borderId="4" xfId="1" applyFont="1" applyFill="1" applyBorder="1" applyAlignment="1">
      <alignment vertical="center"/>
    </xf>
    <xf numFmtId="164" fontId="6" fillId="5" borderId="3" xfId="1" applyFont="1" applyFill="1" applyBorder="1" applyAlignment="1">
      <alignment vertical="center"/>
    </xf>
    <xf numFmtId="164" fontId="6" fillId="5" borderId="12" xfId="1" applyFont="1" applyFill="1" applyBorder="1" applyAlignment="1">
      <alignmen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164" fontId="6" fillId="5" borderId="5" xfId="1" applyFont="1" applyFill="1" applyBorder="1" applyAlignment="1">
      <alignment horizontal="center" vertical="center"/>
    </xf>
    <xf numFmtId="164" fontId="6" fillId="5" borderId="7" xfId="1" applyFont="1" applyFill="1" applyBorder="1" applyAlignment="1">
      <alignment horizontal="center" vertical="center"/>
    </xf>
    <xf numFmtId="164" fontId="6" fillId="5" borderId="32" xfId="1" applyFont="1" applyFill="1" applyBorder="1" applyAlignment="1">
      <alignment horizontal="center" vertical="center"/>
    </xf>
    <xf numFmtId="164" fontId="5" fillId="0" borderId="34" xfId="1" applyFont="1" applyBorder="1" applyAlignment="1">
      <alignment horizontal="left" vertical="center"/>
    </xf>
    <xf numFmtId="164" fontId="5" fillId="0" borderId="35" xfId="1" applyFont="1" applyBorder="1" applyAlignment="1">
      <alignment horizontal="left" vertical="center"/>
    </xf>
    <xf numFmtId="164" fontId="5" fillId="0" borderId="36" xfId="1" applyFont="1" applyBorder="1" applyAlignment="1">
      <alignment horizontal="left" vertical="center"/>
    </xf>
    <xf numFmtId="164" fontId="6" fillId="5" borderId="6" xfId="1" applyFont="1" applyFill="1" applyBorder="1" applyAlignment="1">
      <alignment horizontal="center" vertical="center"/>
    </xf>
    <xf numFmtId="164" fontId="6" fillId="5" borderId="28" xfId="1" applyFont="1" applyFill="1" applyBorder="1" applyAlignment="1">
      <alignment horizontal="center" vertical="center"/>
    </xf>
    <xf numFmtId="164" fontId="6" fillId="5" borderId="31" xfId="1" applyFont="1" applyFill="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15" fontId="5" fillId="5" borderId="2" xfId="0" applyNumberFormat="1" applyFont="1" applyFill="1" applyBorder="1" applyAlignment="1">
      <alignment horizontal="center" vertical="center"/>
    </xf>
    <xf numFmtId="0" fontId="5" fillId="0" borderId="10" xfId="0" applyFont="1" applyBorder="1" applyAlignment="1">
      <alignment horizontal="center"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8" xfId="0" applyFont="1" applyFill="1" applyBorder="1" applyAlignment="1">
      <alignment horizontal="left" vertical="center"/>
    </xf>
    <xf numFmtId="164" fontId="5" fillId="0" borderId="4" xfId="1" applyFont="1" applyBorder="1" applyAlignment="1">
      <alignment horizontal="left" vertical="center"/>
    </xf>
    <xf numFmtId="164" fontId="5" fillId="0" borderId="3" xfId="1" applyFont="1" applyBorder="1" applyAlignment="1">
      <alignment horizontal="left" vertical="center"/>
    </xf>
    <xf numFmtId="164" fontId="5" fillId="0" borderId="12" xfId="1" applyFont="1" applyBorder="1" applyAlignment="1">
      <alignment horizontal="left" vertical="center"/>
    </xf>
    <xf numFmtId="4" fontId="5" fillId="5" borderId="7" xfId="0" applyNumberFormat="1" applyFont="1" applyFill="1" applyBorder="1" applyAlignment="1">
      <alignment horizontal="right" vertical="center"/>
    </xf>
    <xf numFmtId="4" fontId="5" fillId="5" borderId="32" xfId="0" applyNumberFormat="1" applyFont="1" applyFill="1" applyBorder="1" applyAlignment="1">
      <alignment horizontal="right" vertical="center"/>
    </xf>
    <xf numFmtId="4" fontId="5" fillId="5" borderId="38" xfId="0" applyNumberFormat="1" applyFont="1" applyFill="1" applyBorder="1" applyAlignment="1">
      <alignment vertical="center"/>
    </xf>
    <xf numFmtId="4" fontId="5" fillId="5" borderId="39" xfId="0" applyNumberFormat="1" applyFont="1" applyFill="1" applyBorder="1" applyAlignment="1">
      <alignment vertical="center"/>
    </xf>
    <xf numFmtId="164" fontId="5" fillId="0" borderId="6" xfId="1" applyFont="1" applyBorder="1" applyAlignment="1">
      <alignment horizontal="left" vertical="center"/>
    </xf>
    <xf numFmtId="164" fontId="5" fillId="0" borderId="28" xfId="1" applyFont="1" applyBorder="1" applyAlignment="1">
      <alignment horizontal="left" vertical="center"/>
    </xf>
    <xf numFmtId="164" fontId="5" fillId="0" borderId="31" xfId="1" applyFont="1" applyBorder="1" applyAlignment="1">
      <alignment horizontal="left" vertical="center"/>
    </xf>
    <xf numFmtId="9" fontId="5" fillId="5" borderId="28" xfId="2" applyFont="1" applyFill="1" applyBorder="1" applyAlignment="1">
      <alignment horizontal="right" vertical="center"/>
    </xf>
    <xf numFmtId="9" fontId="5" fillId="5" borderId="31" xfId="2" applyFont="1" applyFill="1" applyBorder="1" applyAlignment="1">
      <alignment horizontal="right" vertical="center"/>
    </xf>
    <xf numFmtId="164" fontId="4" fillId="3" borderId="1" xfId="1" applyFont="1" applyFill="1" applyBorder="1" applyAlignment="1">
      <alignment horizontal="left" vertical="center"/>
    </xf>
    <xf numFmtId="164" fontId="4" fillId="3" borderId="2" xfId="1" applyFont="1" applyFill="1" applyBorder="1" applyAlignment="1">
      <alignment horizontal="left" vertical="center"/>
    </xf>
    <xf numFmtId="164" fontId="4" fillId="3" borderId="8" xfId="1" applyFont="1" applyFill="1" applyBorder="1" applyAlignment="1">
      <alignment horizontal="left" vertical="center"/>
    </xf>
    <xf numFmtId="17" fontId="4" fillId="3" borderId="1" xfId="0" applyNumberFormat="1" applyFont="1" applyFill="1" applyBorder="1" applyAlignment="1">
      <alignment horizontal="center" vertical="center"/>
    </xf>
    <xf numFmtId="0" fontId="7" fillId="3" borderId="2" xfId="0" applyFont="1" applyFill="1" applyBorder="1" applyAlignment="1">
      <alignment vertical="center"/>
    </xf>
    <xf numFmtId="0" fontId="7" fillId="3" borderId="8" xfId="0" applyFont="1" applyFill="1" applyBorder="1" applyAlignment="1">
      <alignment vertical="center"/>
    </xf>
    <xf numFmtId="164" fontId="4" fillId="3" borderId="1" xfId="1" applyFont="1" applyFill="1" applyBorder="1" applyAlignment="1">
      <alignment horizontal="center" vertical="center"/>
    </xf>
    <xf numFmtId="164" fontId="4" fillId="3" borderId="2" xfId="1" applyFont="1" applyFill="1" applyBorder="1" applyAlignment="1">
      <alignment horizontal="center" vertical="center"/>
    </xf>
    <xf numFmtId="164" fontId="4" fillId="3" borderId="8" xfId="1" applyFont="1" applyFill="1" applyBorder="1" applyAlignment="1">
      <alignment horizontal="center" vertical="center"/>
    </xf>
    <xf numFmtId="0" fontId="0" fillId="0" borderId="3" xfId="0" applyBorder="1"/>
    <xf numFmtId="0" fontId="0" fillId="0" borderId="12" xfId="0" applyBorder="1"/>
    <xf numFmtId="9" fontId="5" fillId="5" borderId="4" xfId="2" applyFont="1" applyFill="1" applyBorder="1" applyAlignment="1">
      <alignment horizontal="center" vertical="center"/>
    </xf>
    <xf numFmtId="9" fontId="6" fillId="5" borderId="3" xfId="2" applyFont="1" applyFill="1" applyBorder="1"/>
    <xf numFmtId="9" fontId="6" fillId="5" borderId="12" xfId="2" applyFont="1" applyFill="1" applyBorder="1"/>
    <xf numFmtId="9" fontId="9" fillId="0" borderId="4" xfId="0" applyNumberFormat="1" applyFont="1" applyBorder="1" applyAlignment="1">
      <alignment horizontal="center" vertical="center"/>
    </xf>
    <xf numFmtId="0" fontId="10" fillId="0" borderId="3" xfId="0" applyFont="1" applyBorder="1"/>
    <xf numFmtId="0" fontId="10" fillId="0" borderId="12" xfId="0" applyFont="1" applyBorder="1"/>
    <xf numFmtId="164" fontId="5" fillId="5" borderId="5" xfId="1" applyFont="1" applyFill="1" applyBorder="1" applyAlignment="1">
      <alignment vertical="center"/>
    </xf>
    <xf numFmtId="164" fontId="5" fillId="5" borderId="7" xfId="1" applyFont="1" applyFill="1" applyBorder="1" applyAlignment="1">
      <alignment vertical="center"/>
    </xf>
    <xf numFmtId="164" fontId="5" fillId="5" borderId="32" xfId="1" applyFont="1" applyFill="1" applyBorder="1" applyAlignment="1">
      <alignment vertical="center"/>
    </xf>
    <xf numFmtId="9" fontId="5" fillId="5" borderId="5" xfId="2" applyFont="1" applyFill="1" applyBorder="1" applyAlignment="1">
      <alignment horizontal="center" vertical="center"/>
    </xf>
    <xf numFmtId="9" fontId="5" fillId="5" borderId="7" xfId="2" applyFont="1" applyFill="1" applyBorder="1" applyAlignment="1">
      <alignment horizontal="center" vertical="center"/>
    </xf>
    <xf numFmtId="9" fontId="5" fillId="5" borderId="32" xfId="2" applyFont="1" applyFill="1" applyBorder="1" applyAlignment="1">
      <alignment horizontal="center" vertical="center"/>
    </xf>
    <xf numFmtId="9" fontId="9" fillId="0" borderId="5" xfId="0" applyNumberFormat="1" applyFont="1" applyBorder="1" applyAlignment="1">
      <alignment horizontal="center" vertical="center"/>
    </xf>
    <xf numFmtId="0" fontId="9" fillId="0" borderId="7" xfId="0" applyFont="1" applyBorder="1" applyAlignment="1">
      <alignment horizontal="center" vertical="center"/>
    </xf>
    <xf numFmtId="0" fontId="9" fillId="0" borderId="32" xfId="0" applyFont="1" applyBorder="1" applyAlignment="1">
      <alignment horizontal="center" vertical="center"/>
    </xf>
    <xf numFmtId="40" fontId="5" fillId="5" borderId="5" xfId="0" applyNumberFormat="1" applyFont="1" applyFill="1" applyBorder="1" applyAlignment="1">
      <alignment vertical="center"/>
    </xf>
    <xf numFmtId="40" fontId="5" fillId="5" borderId="7" xfId="0" applyNumberFormat="1" applyFont="1" applyFill="1" applyBorder="1" applyAlignment="1">
      <alignment vertical="center"/>
    </xf>
    <xf numFmtId="40" fontId="5" fillId="5" borderId="32" xfId="0" applyNumberFormat="1" applyFont="1" applyFill="1" applyBorder="1" applyAlignment="1">
      <alignment vertical="center"/>
    </xf>
    <xf numFmtId="40" fontId="5" fillId="2" borderId="5" xfId="0" quotePrefix="1" applyNumberFormat="1" applyFont="1" applyFill="1" applyBorder="1" applyAlignment="1">
      <alignment horizontal="center" vertical="center"/>
    </xf>
    <xf numFmtId="40" fontId="5" fillId="5" borderId="7" xfId="0" applyNumberFormat="1" applyFont="1" applyFill="1" applyBorder="1" applyAlignment="1">
      <alignment horizontal="center" vertical="center"/>
    </xf>
    <xf numFmtId="40" fontId="5" fillId="5" borderId="32" xfId="0" applyNumberFormat="1" applyFont="1" applyFill="1" applyBorder="1" applyAlignment="1">
      <alignment horizontal="center" vertical="center"/>
    </xf>
    <xf numFmtId="20" fontId="9" fillId="0" borderId="5" xfId="0" applyNumberFormat="1" applyFont="1" applyBorder="1" applyAlignment="1">
      <alignment horizontal="center" vertical="center"/>
    </xf>
    <xf numFmtId="20" fontId="9" fillId="0" borderId="7" xfId="0" applyNumberFormat="1" applyFont="1" applyBorder="1" applyAlignment="1">
      <alignment horizontal="center" vertical="center"/>
    </xf>
    <xf numFmtId="20" fontId="9" fillId="0" borderId="32" xfId="0" applyNumberFormat="1" applyFont="1" applyBorder="1" applyAlignment="1">
      <alignment horizontal="center" vertical="center"/>
    </xf>
    <xf numFmtId="10" fontId="5" fillId="5" borderId="5" xfId="2" applyNumberFormat="1" applyFont="1" applyFill="1" applyBorder="1" applyAlignment="1">
      <alignment horizontal="center" vertical="center"/>
    </xf>
    <xf numFmtId="10" fontId="5" fillId="5" borderId="7" xfId="2" applyNumberFormat="1" applyFont="1" applyFill="1" applyBorder="1" applyAlignment="1">
      <alignment horizontal="center" vertical="center"/>
    </xf>
    <xf numFmtId="10" fontId="5" fillId="5" borderId="32" xfId="2" applyNumberFormat="1" applyFont="1" applyFill="1" applyBorder="1" applyAlignment="1">
      <alignment horizontal="center" vertical="center"/>
    </xf>
    <xf numFmtId="0" fontId="9" fillId="0" borderId="5" xfId="0" applyFont="1" applyBorder="1" applyAlignment="1">
      <alignment horizontal="center" vertical="center"/>
    </xf>
    <xf numFmtId="0" fontId="5" fillId="0" borderId="7" xfId="1" applyNumberFormat="1" applyFont="1" applyBorder="1" applyAlignment="1">
      <alignment horizontal="left" vertical="center"/>
    </xf>
    <xf numFmtId="0" fontId="5" fillId="0" borderId="32" xfId="1" applyNumberFormat="1" applyFont="1" applyBorder="1" applyAlignment="1">
      <alignment horizontal="left" vertical="center"/>
    </xf>
    <xf numFmtId="9" fontId="5" fillId="2" borderId="5" xfId="2" quotePrefix="1" applyFont="1" applyFill="1" applyBorder="1" applyAlignment="1">
      <alignment horizontal="center" vertical="center"/>
    </xf>
    <xf numFmtId="0" fontId="0" fillId="0" borderId="7" xfId="0" applyBorder="1" applyAlignment="1">
      <alignment horizontal="left" vertical="center"/>
    </xf>
    <xf numFmtId="0" fontId="0" fillId="0" borderId="32" xfId="0" applyBorder="1" applyAlignment="1">
      <alignment horizontal="left" vertical="center"/>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0" fillId="5" borderId="32" xfId="0" applyFill="1" applyBorder="1" applyAlignment="1">
      <alignment horizontal="center" vertical="center"/>
    </xf>
    <xf numFmtId="40" fontId="5" fillId="5" borderId="5" xfId="1" applyNumberFormat="1" applyFont="1" applyFill="1" applyBorder="1" applyAlignment="1">
      <alignment vertical="center"/>
    </xf>
    <xf numFmtId="40" fontId="5" fillId="5" borderId="7" xfId="1" applyNumberFormat="1" applyFont="1" applyFill="1" applyBorder="1" applyAlignment="1">
      <alignment vertical="center"/>
    </xf>
    <xf numFmtId="40" fontId="5" fillId="5" borderId="32" xfId="1" applyNumberFormat="1" applyFont="1" applyFill="1" applyBorder="1" applyAlignment="1">
      <alignment vertical="center"/>
    </xf>
    <xf numFmtId="40" fontId="5" fillId="5" borderId="5" xfId="0" applyNumberFormat="1" applyFont="1" applyFill="1" applyBorder="1" applyAlignment="1">
      <alignment horizontal="center" vertical="center"/>
    </xf>
    <xf numFmtId="40" fontId="9" fillId="2" borderId="5" xfId="0" quotePrefix="1" applyNumberFormat="1" applyFont="1" applyFill="1" applyBorder="1" applyAlignment="1">
      <alignment horizontal="center" vertical="center"/>
    </xf>
    <xf numFmtId="40" fontId="9" fillId="5" borderId="7" xfId="0" applyNumberFormat="1" applyFont="1" applyFill="1" applyBorder="1" applyAlignment="1">
      <alignment horizontal="center" vertical="center"/>
    </xf>
    <xf numFmtId="40" fontId="9" fillId="5" borderId="32" xfId="0" applyNumberFormat="1" applyFont="1" applyFill="1" applyBorder="1" applyAlignment="1">
      <alignment horizontal="center" vertical="center"/>
    </xf>
    <xf numFmtId="38" fontId="5" fillId="2" borderId="6" xfId="0" quotePrefix="1" applyNumberFormat="1" applyFont="1" applyFill="1" applyBorder="1" applyAlignment="1">
      <alignment horizontal="center" vertical="center"/>
    </xf>
    <xf numFmtId="38" fontId="5" fillId="5" borderId="28" xfId="0" applyNumberFormat="1" applyFont="1" applyFill="1" applyBorder="1" applyAlignment="1">
      <alignment horizontal="center" vertical="center"/>
    </xf>
    <xf numFmtId="38" fontId="5" fillId="5" borderId="31" xfId="0" applyNumberFormat="1" applyFont="1" applyFill="1" applyBorder="1" applyAlignment="1">
      <alignment horizontal="center" vertical="center"/>
    </xf>
    <xf numFmtId="0" fontId="9" fillId="0" borderId="6" xfId="0" applyFont="1" applyBorder="1" applyAlignment="1">
      <alignment horizontal="center" vertical="center"/>
    </xf>
    <xf numFmtId="0" fontId="9" fillId="0" borderId="28" xfId="0" applyFont="1" applyBorder="1" applyAlignment="1">
      <alignment horizontal="center" vertical="center"/>
    </xf>
    <xf numFmtId="0" fontId="9" fillId="0" borderId="31" xfId="0" applyFont="1" applyBorder="1" applyAlignment="1">
      <alignment horizontal="center" vertical="center"/>
    </xf>
    <xf numFmtId="16" fontId="9" fillId="5" borderId="5" xfId="0" applyNumberFormat="1" applyFont="1" applyFill="1" applyBorder="1" applyAlignment="1">
      <alignment horizontal="center" vertical="center"/>
    </xf>
    <xf numFmtId="0" fontId="9" fillId="5" borderId="7" xfId="0" applyFont="1" applyFill="1" applyBorder="1" applyAlignment="1">
      <alignment horizontal="center" vertical="center"/>
    </xf>
    <xf numFmtId="0" fontId="9" fillId="5" borderId="32" xfId="0" applyFont="1" applyFill="1" applyBorder="1" applyAlignment="1">
      <alignment horizontal="center" vertical="center"/>
    </xf>
    <xf numFmtId="16" fontId="9" fillId="0" borderId="5" xfId="0" applyNumberFormat="1" applyFont="1" applyBorder="1" applyAlignment="1">
      <alignment horizontal="center" vertical="center"/>
    </xf>
    <xf numFmtId="40" fontId="5" fillId="0" borderId="6" xfId="0" applyNumberFormat="1" applyFont="1" applyBorder="1" applyAlignment="1">
      <alignment horizontal="center" vertical="center"/>
    </xf>
    <xf numFmtId="40" fontId="5" fillId="0" borderId="28" xfId="0" applyNumberFormat="1" applyFont="1" applyBorder="1" applyAlignment="1">
      <alignment horizontal="center" vertical="center"/>
    </xf>
    <xf numFmtId="40" fontId="5" fillId="0" borderId="31" xfId="0" applyNumberFormat="1" applyFont="1" applyBorder="1" applyAlignment="1">
      <alignment horizontal="center" vertical="center"/>
    </xf>
    <xf numFmtId="164" fontId="5" fillId="0" borderId="45" xfId="1" applyFont="1" applyBorder="1" applyAlignment="1">
      <alignment horizontal="left" vertical="center"/>
    </xf>
    <xf numFmtId="164" fontId="5" fillId="0" borderId="46" xfId="1" applyFont="1" applyBorder="1" applyAlignment="1">
      <alignment horizontal="left" vertical="center"/>
    </xf>
    <xf numFmtId="0" fontId="0" fillId="5" borderId="46" xfId="0" applyFill="1" applyBorder="1" applyAlignment="1">
      <alignment horizontal="center" vertical="center"/>
    </xf>
    <xf numFmtId="0" fontId="0" fillId="5" borderId="47" xfId="0" applyFill="1" applyBorder="1" applyAlignment="1">
      <alignment horizontal="center" vertical="center"/>
    </xf>
    <xf numFmtId="3" fontId="5" fillId="5" borderId="5" xfId="1" applyNumberFormat="1" applyFont="1" applyFill="1" applyBorder="1" applyAlignment="1">
      <alignment horizontal="center" vertical="center"/>
    </xf>
    <xf numFmtId="3" fontId="5" fillId="5" borderId="7" xfId="1" applyNumberFormat="1" applyFont="1" applyFill="1" applyBorder="1" applyAlignment="1">
      <alignment horizontal="center" vertical="center"/>
    </xf>
    <xf numFmtId="164" fontId="5" fillId="5" borderId="4" xfId="1" applyFont="1" applyFill="1" applyBorder="1" applyAlignment="1">
      <alignment horizontal="center" vertical="center"/>
    </xf>
    <xf numFmtId="164" fontId="6" fillId="5" borderId="3" xfId="1" applyFont="1" applyFill="1" applyBorder="1" applyAlignment="1">
      <alignment horizontal="center" vertical="center"/>
    </xf>
    <xf numFmtId="164" fontId="6" fillId="5" borderId="12" xfId="1" applyFont="1" applyFill="1" applyBorder="1" applyAlignment="1">
      <alignment horizontal="center" vertical="center"/>
    </xf>
    <xf numFmtId="164" fontId="5" fillId="0" borderId="18" xfId="1" applyFont="1" applyBorder="1" applyAlignment="1">
      <alignment horizontal="left" vertical="center"/>
    </xf>
    <xf numFmtId="164" fontId="5" fillId="0" borderId="40" xfId="1" applyFont="1" applyBorder="1" applyAlignment="1">
      <alignment horizontal="left" vertical="center"/>
    </xf>
    <xf numFmtId="0" fontId="0" fillId="5" borderId="41" xfId="0" applyFill="1" applyBorder="1" applyAlignment="1">
      <alignment horizontal="center" vertical="center"/>
    </xf>
    <xf numFmtId="164" fontId="5" fillId="5" borderId="4" xfId="1" applyFont="1" applyFill="1" applyBorder="1" applyAlignment="1">
      <alignment horizontal="left" vertical="center"/>
    </xf>
    <xf numFmtId="164" fontId="6" fillId="5" borderId="3" xfId="1" applyFont="1" applyFill="1" applyBorder="1" applyAlignment="1">
      <alignment horizontal="left" vertical="center"/>
    </xf>
    <xf numFmtId="164" fontId="6" fillId="5" borderId="12" xfId="1" applyFont="1" applyFill="1" applyBorder="1" applyAlignment="1">
      <alignment horizontal="left" vertical="center"/>
    </xf>
    <xf numFmtId="14" fontId="5" fillId="5" borderId="5" xfId="0" applyNumberFormat="1" applyFont="1" applyFill="1" applyBorder="1" applyAlignment="1">
      <alignment horizontal="center" vertical="center"/>
    </xf>
    <xf numFmtId="3" fontId="5" fillId="5" borderId="5" xfId="1" applyNumberFormat="1" applyFont="1" applyFill="1" applyBorder="1" applyAlignment="1">
      <alignment horizontal="right" vertical="center"/>
    </xf>
    <xf numFmtId="3" fontId="5" fillId="5" borderId="7" xfId="1" applyNumberFormat="1" applyFont="1" applyFill="1" applyBorder="1" applyAlignment="1">
      <alignment horizontal="right" vertical="center"/>
    </xf>
    <xf numFmtId="164" fontId="5" fillId="0" borderId="5" xfId="1" applyFont="1" applyFill="1" applyBorder="1" applyAlignment="1">
      <alignment horizontal="left" vertical="center"/>
    </xf>
    <xf numFmtId="164" fontId="5" fillId="0" borderId="42" xfId="1" applyFont="1" applyBorder="1" applyAlignment="1">
      <alignment horizontal="left" vertical="center"/>
    </xf>
    <xf numFmtId="164" fontId="5" fillId="0" borderId="43" xfId="1" applyFont="1" applyBorder="1" applyAlignment="1">
      <alignment horizontal="left" vertical="center"/>
    </xf>
    <xf numFmtId="0" fontId="0" fillId="0" borderId="43" xfId="0" applyBorder="1" applyAlignment="1">
      <alignment horizontal="center" vertical="center"/>
    </xf>
    <xf numFmtId="0" fontId="0" fillId="0" borderId="44" xfId="0" applyBorder="1" applyAlignment="1">
      <alignment horizontal="center" vertical="center"/>
    </xf>
    <xf numFmtId="3" fontId="5" fillId="5" borderId="6" xfId="1" applyNumberFormat="1" applyFont="1" applyFill="1" applyBorder="1" applyAlignment="1">
      <alignment horizontal="center" vertical="center"/>
    </xf>
    <xf numFmtId="3" fontId="5" fillId="5" borderId="28" xfId="1" applyNumberFormat="1" applyFont="1" applyFill="1" applyBorder="1" applyAlignment="1">
      <alignment horizontal="center" vertical="center"/>
    </xf>
    <xf numFmtId="0" fontId="9" fillId="5" borderId="5"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32" xfId="0" applyFont="1" applyFill="1" applyBorder="1" applyAlignment="1">
      <alignment horizontal="center" vertical="center"/>
    </xf>
    <xf numFmtId="0" fontId="5" fillId="5" borderId="5" xfId="0" applyFont="1" applyFill="1" applyBorder="1" applyAlignment="1">
      <alignment horizontal="center" vertical="center"/>
    </xf>
    <xf numFmtId="38" fontId="5" fillId="0" borderId="1" xfId="1" applyNumberFormat="1" applyFont="1" applyBorder="1" applyAlignment="1">
      <alignment horizontal="left" vertical="top" wrapText="1"/>
    </xf>
    <xf numFmtId="38" fontId="5" fillId="0" borderId="2" xfId="1" applyNumberFormat="1" applyFont="1" applyBorder="1" applyAlignment="1">
      <alignment horizontal="left" vertical="top"/>
    </xf>
    <xf numFmtId="38" fontId="5" fillId="0" borderId="8" xfId="1" applyNumberFormat="1" applyFont="1" applyBorder="1" applyAlignment="1">
      <alignment horizontal="left" vertical="top"/>
    </xf>
    <xf numFmtId="164" fontId="5" fillId="0" borderId="17" xfId="1" applyFont="1" applyBorder="1" applyAlignment="1">
      <alignment horizontal="center" vertical="center"/>
    </xf>
    <xf numFmtId="0" fontId="4" fillId="0" borderId="10" xfId="0" applyFont="1" applyBorder="1" applyAlignment="1">
      <alignment horizontal="center" vertical="center"/>
    </xf>
    <xf numFmtId="0" fontId="5" fillId="0" borderId="0" xfId="0" applyFont="1" applyAlignment="1">
      <alignment horizontal="center" vertical="center"/>
    </xf>
    <xf numFmtId="164" fontId="5" fillId="0" borderId="20" xfId="1" applyFont="1" applyBorder="1" applyAlignment="1">
      <alignment horizontal="center" vertical="center"/>
    </xf>
    <xf numFmtId="164" fontId="5" fillId="0" borderId="9" xfId="1" applyFont="1" applyBorder="1" applyAlignment="1">
      <alignment horizontal="center" vertical="center"/>
    </xf>
    <xf numFmtId="164" fontId="5" fillId="0" borderId="37" xfId="1" applyFont="1" applyBorder="1" applyAlignment="1">
      <alignment horizontal="center" vertical="center"/>
    </xf>
    <xf numFmtId="164" fontId="5" fillId="0" borderId="19" xfId="1" applyFont="1" applyBorder="1" applyAlignment="1">
      <alignment horizontal="center" vertical="center"/>
    </xf>
    <xf numFmtId="164" fontId="5" fillId="0" borderId="10" xfId="1" applyFont="1" applyBorder="1" applyAlignment="1">
      <alignment horizontal="center" vertical="center"/>
    </xf>
    <xf numFmtId="164" fontId="5" fillId="0" borderId="30" xfId="1" applyFont="1" applyBorder="1" applyAlignment="1">
      <alignment horizontal="center" vertical="center"/>
    </xf>
    <xf numFmtId="0" fontId="5" fillId="0" borderId="19" xfId="0" applyFont="1" applyBorder="1" applyAlignment="1">
      <alignment horizontal="center" vertical="center"/>
    </xf>
    <xf numFmtId="0" fontId="5" fillId="0" borderId="30" xfId="0" applyFont="1" applyBorder="1" applyAlignment="1">
      <alignment horizontal="center" vertical="center"/>
    </xf>
    <xf numFmtId="164" fontId="8" fillId="0" borderId="6" xfId="1" applyFont="1" applyBorder="1" applyAlignment="1">
      <alignment horizontal="center" vertical="center"/>
    </xf>
    <xf numFmtId="164" fontId="8" fillId="0" borderId="28" xfId="1" applyFont="1" applyBorder="1" applyAlignment="1">
      <alignment horizontal="center" vertical="center"/>
    </xf>
    <xf numFmtId="164" fontId="8" fillId="0" borderId="31" xfId="1" applyFont="1" applyBorder="1" applyAlignment="1">
      <alignment horizontal="center" vertical="center"/>
    </xf>
    <xf numFmtId="164" fontId="5" fillId="0" borderId="6" xfId="1" applyFont="1" applyFill="1" applyBorder="1" applyAlignment="1">
      <alignment horizontal="left" vertical="center"/>
    </xf>
    <xf numFmtId="0" fontId="0" fillId="0" borderId="28" xfId="0" applyBorder="1" applyAlignment="1">
      <alignment horizontal="left" vertical="center"/>
    </xf>
    <xf numFmtId="0" fontId="0" fillId="0" borderId="31" xfId="0" applyBorder="1" applyAlignment="1">
      <alignment horizontal="left" vertical="center"/>
    </xf>
    <xf numFmtId="0" fontId="5" fillId="5" borderId="6"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31"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164" fontId="4" fillId="0" borderId="17" xfId="1" applyFont="1" applyBorder="1" applyAlignment="1">
      <alignment horizontal="left" vertical="center"/>
    </xf>
    <xf numFmtId="0" fontId="0" fillId="5" borderId="7" xfId="0" applyFill="1" applyBorder="1" applyAlignment="1">
      <alignment horizontal="left" vertical="center"/>
    </xf>
    <xf numFmtId="0" fontId="0" fillId="5" borderId="32" xfId="0" applyFill="1" applyBorder="1" applyAlignment="1">
      <alignment horizontal="left" vertical="center"/>
    </xf>
    <xf numFmtId="3" fontId="5" fillId="5" borderId="4" xfId="1" applyNumberFormat="1" applyFont="1" applyFill="1" applyBorder="1" applyAlignment="1">
      <alignment horizontal="right" vertical="center"/>
    </xf>
    <xf numFmtId="3" fontId="5" fillId="5" borderId="3" xfId="1" applyNumberFormat="1" applyFont="1" applyFill="1" applyBorder="1" applyAlignment="1">
      <alignment horizontal="right" vertical="center"/>
    </xf>
    <xf numFmtId="164" fontId="5" fillId="0" borderId="7" xfId="1" applyFont="1" applyFill="1" applyBorder="1" applyAlignment="1">
      <alignment horizontal="left" vertical="center"/>
    </xf>
    <xf numFmtId="164" fontId="5" fillId="0" borderId="32" xfId="1" applyFont="1" applyFill="1" applyBorder="1" applyAlignment="1">
      <alignment horizontal="left" vertical="center"/>
    </xf>
    <xf numFmtId="0" fontId="15" fillId="0" borderId="1" xfId="0" applyFont="1" applyBorder="1" applyAlignment="1">
      <alignment horizontal="left" vertical="center" indent="3"/>
    </xf>
    <xf numFmtId="0" fontId="15" fillId="0" borderId="29" xfId="0" applyFont="1" applyBorder="1" applyAlignment="1">
      <alignment horizontal="left" vertical="center" indent="3"/>
    </xf>
    <xf numFmtId="0" fontId="16" fillId="0" borderId="15" xfId="0" applyFont="1" applyBorder="1" applyAlignment="1">
      <alignment horizontal="center" vertical="center"/>
    </xf>
    <xf numFmtId="0" fontId="16" fillId="0" borderId="1" xfId="0" applyFont="1" applyBorder="1" applyAlignment="1">
      <alignment horizontal="left" vertical="center" indent="1"/>
    </xf>
    <xf numFmtId="0" fontId="16" fillId="0" borderId="29" xfId="0" applyFont="1" applyBorder="1" applyAlignment="1">
      <alignment horizontal="left" vertical="center" indent="1"/>
    </xf>
    <xf numFmtId="0" fontId="16" fillId="0" borderId="53" xfId="0" applyFont="1" applyBorder="1" applyAlignment="1">
      <alignment horizontal="left" vertical="center" indent="1"/>
    </xf>
    <xf numFmtId="0" fontId="16" fillId="0" borderId="54" xfId="0" applyFont="1" applyBorder="1" applyAlignment="1">
      <alignment horizontal="left" vertical="center" inden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49" fontId="16" fillId="0" borderId="48" xfId="0" applyNumberFormat="1" applyFont="1" applyBorder="1" applyAlignment="1">
      <alignment horizontal="center" vertical="center" wrapText="1"/>
    </xf>
    <xf numFmtId="49" fontId="16" fillId="0" borderId="49" xfId="0" applyNumberFormat="1" applyFont="1" applyBorder="1" applyAlignment="1">
      <alignment horizontal="center" vertical="center" wrapText="1"/>
    </xf>
    <xf numFmtId="164" fontId="16" fillId="0" borderId="1" xfId="1" applyFont="1" applyBorder="1" applyAlignment="1">
      <alignment horizontal="left" vertical="center"/>
    </xf>
    <xf numFmtId="164" fontId="16" fillId="0" borderId="29" xfId="1" applyFont="1" applyBorder="1" applyAlignment="1">
      <alignment horizontal="left" vertical="center"/>
    </xf>
    <xf numFmtId="0" fontId="16" fillId="0" borderId="1" xfId="0" applyFont="1" applyBorder="1" applyAlignment="1">
      <alignment horizontal="center" vertical="center"/>
    </xf>
    <xf numFmtId="0" fontId="16" fillId="0" borderId="29" xfId="0" applyFont="1" applyBorder="1" applyAlignment="1">
      <alignment horizontal="center" vertical="center"/>
    </xf>
    <xf numFmtId="3" fontId="17" fillId="7" borderId="16" xfId="0" applyNumberFormat="1" applyFont="1" applyFill="1" applyBorder="1" applyAlignment="1">
      <alignment horizontal="left" vertical="center" wrapText="1"/>
    </xf>
    <xf numFmtId="3" fontId="17" fillId="7" borderId="2" xfId="0" applyNumberFormat="1" applyFont="1" applyFill="1" applyBorder="1" applyAlignment="1">
      <alignment horizontal="left" vertical="center" wrapText="1"/>
    </xf>
    <xf numFmtId="3" fontId="17" fillId="7" borderId="29" xfId="0" applyNumberFormat="1" applyFont="1" applyFill="1" applyBorder="1" applyAlignment="1">
      <alignment horizontal="left" vertical="center" wrapText="1"/>
    </xf>
    <xf numFmtId="0" fontId="17" fillId="7" borderId="16" xfId="1" applyNumberFormat="1" applyFont="1" applyFill="1" applyBorder="1" applyAlignment="1">
      <alignment horizontal="left" vertical="center" wrapText="1"/>
    </xf>
    <xf numFmtId="0" fontId="17" fillId="7" borderId="2" xfId="1" applyNumberFormat="1" applyFont="1" applyFill="1" applyBorder="1" applyAlignment="1">
      <alignment horizontal="left" vertical="center" wrapText="1"/>
    </xf>
    <xf numFmtId="0" fontId="17" fillId="7" borderId="29" xfId="1" applyNumberFormat="1" applyFont="1" applyFill="1" applyBorder="1" applyAlignment="1">
      <alignment horizontal="left" vertical="center" wrapText="1"/>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4" fontId="17" fillId="7" borderId="16" xfId="0" applyNumberFormat="1" applyFont="1" applyFill="1" applyBorder="1" applyAlignment="1" applyProtection="1">
      <alignment horizontal="left" vertical="top" wrapText="1"/>
      <protection locked="0"/>
    </xf>
    <xf numFmtId="4" fontId="17" fillId="7" borderId="2" xfId="0" applyNumberFormat="1" applyFont="1" applyFill="1" applyBorder="1" applyAlignment="1" applyProtection="1">
      <alignment horizontal="left" vertical="top" wrapText="1"/>
      <protection locked="0"/>
    </xf>
    <xf numFmtId="4" fontId="17" fillId="7" borderId="29" xfId="0" applyNumberFormat="1" applyFont="1" applyFill="1" applyBorder="1" applyAlignment="1" applyProtection="1">
      <alignment horizontal="left" vertical="top" wrapText="1"/>
      <protection locked="0"/>
    </xf>
    <xf numFmtId="4" fontId="13" fillId="7" borderId="16" xfId="0" applyNumberFormat="1" applyFont="1" applyFill="1" applyBorder="1" applyAlignment="1" applyProtection="1">
      <alignment horizontal="left" vertical="center" wrapText="1"/>
      <protection locked="0"/>
    </xf>
    <xf numFmtId="4" fontId="13" fillId="7" borderId="2" xfId="0" applyNumberFormat="1" applyFont="1" applyFill="1" applyBorder="1" applyAlignment="1" applyProtection="1">
      <alignment horizontal="left" vertical="center" wrapText="1"/>
      <protection locked="0"/>
    </xf>
    <xf numFmtId="4" fontId="13" fillId="7" borderId="29" xfId="0" applyNumberFormat="1" applyFont="1" applyFill="1" applyBorder="1" applyAlignment="1" applyProtection="1">
      <alignment horizontal="left" vertical="center" wrapText="1"/>
      <protection locked="0"/>
    </xf>
    <xf numFmtId="0" fontId="17" fillId="7" borderId="64" xfId="0" applyFont="1" applyFill="1" applyBorder="1" applyAlignment="1" applyProtection="1">
      <alignment horizontal="left" vertical="center" wrapText="1"/>
      <protection locked="0"/>
    </xf>
    <xf numFmtId="0" fontId="17" fillId="7" borderId="65" xfId="0" applyFont="1" applyFill="1" applyBorder="1" applyAlignment="1" applyProtection="1">
      <alignment horizontal="left" vertical="center" wrapText="1"/>
      <protection locked="0"/>
    </xf>
    <xf numFmtId="0" fontId="17" fillId="7" borderId="66" xfId="0" applyFont="1" applyFill="1" applyBorder="1" applyAlignment="1" applyProtection="1">
      <alignment horizontal="left" vertical="center" wrapText="1"/>
      <protection locked="0"/>
    </xf>
    <xf numFmtId="4" fontId="17" fillId="7" borderId="16" xfId="0" applyNumberFormat="1" applyFont="1" applyFill="1" applyBorder="1" applyAlignment="1" applyProtection="1">
      <alignment horizontal="left" vertical="center" wrapText="1"/>
      <protection locked="0"/>
    </xf>
    <xf numFmtId="4" fontId="17" fillId="7" borderId="2" xfId="0" applyNumberFormat="1" applyFont="1" applyFill="1" applyBorder="1" applyAlignment="1" applyProtection="1">
      <alignment horizontal="left" vertical="center" wrapText="1"/>
      <protection locked="0"/>
    </xf>
    <xf numFmtId="4" fontId="17" fillId="7" borderId="29" xfId="0" applyNumberFormat="1" applyFont="1" applyFill="1" applyBorder="1" applyAlignment="1" applyProtection="1">
      <alignment horizontal="left" vertical="center" wrapText="1"/>
      <protection locked="0"/>
    </xf>
    <xf numFmtId="0" fontId="17" fillId="7" borderId="16"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29" xfId="0" applyFont="1" applyFill="1" applyBorder="1" applyAlignment="1">
      <alignment horizontal="center" vertical="center"/>
    </xf>
    <xf numFmtId="164" fontId="15" fillId="0" borderId="1" xfId="1" applyFont="1" applyBorder="1" applyAlignment="1">
      <alignment horizontal="left" vertical="center"/>
    </xf>
    <xf numFmtId="164" fontId="15" fillId="0" borderId="29" xfId="1" applyFont="1" applyBorder="1" applyAlignment="1">
      <alignment horizontal="left" vertical="center"/>
    </xf>
    <xf numFmtId="0" fontId="23" fillId="0" borderId="23" xfId="0" applyFont="1" applyBorder="1" applyAlignment="1">
      <alignment horizontal="left" vertical="center" wrapText="1"/>
    </xf>
    <xf numFmtId="0" fontId="16" fillId="0" borderId="63" xfId="0" applyFont="1" applyBorder="1" applyAlignment="1">
      <alignment horizontal="center" vertical="center"/>
    </xf>
    <xf numFmtId="0" fontId="16" fillId="0" borderId="56" xfId="0" applyFont="1" applyBorder="1" applyAlignment="1">
      <alignment horizontal="center" vertical="center"/>
    </xf>
    <xf numFmtId="0" fontId="16" fillId="0" borderId="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0" xfId="0" applyFont="1" applyAlignment="1">
      <alignment horizontal="left" vertical="center"/>
    </xf>
    <xf numFmtId="0" fontId="15" fillId="0" borderId="0" xfId="0" applyFont="1" applyAlignment="1">
      <alignment horizontal="left" vertical="center"/>
    </xf>
    <xf numFmtId="1" fontId="17" fillId="0" borderId="16" xfId="0" applyNumberFormat="1" applyFont="1" applyBorder="1" applyAlignment="1">
      <alignment horizontal="left" vertical="top" wrapText="1"/>
    </xf>
    <xf numFmtId="1" fontId="17" fillId="0" borderId="2" xfId="0" applyNumberFormat="1" applyFont="1" applyBorder="1" applyAlignment="1">
      <alignment horizontal="left" vertical="top" wrapText="1"/>
    </xf>
    <xf numFmtId="1" fontId="17" fillId="0" borderId="29" xfId="0" applyNumberFormat="1" applyFont="1" applyBorder="1" applyAlignment="1">
      <alignment horizontal="left" vertical="top" wrapText="1"/>
    </xf>
    <xf numFmtId="0" fontId="17" fillId="6" borderId="64" xfId="0" applyFont="1" applyFill="1" applyBorder="1" applyAlignment="1" applyProtection="1">
      <alignment horizontal="left" vertical="top" wrapText="1"/>
      <protection locked="0"/>
    </xf>
    <xf numFmtId="0" fontId="17" fillId="6" borderId="65" xfId="0" applyFont="1" applyFill="1" applyBorder="1" applyAlignment="1" applyProtection="1">
      <alignment horizontal="left" vertical="top" wrapText="1"/>
      <protection locked="0"/>
    </xf>
    <xf numFmtId="0" fontId="17" fillId="6" borderId="66" xfId="0" applyFont="1" applyFill="1" applyBorder="1" applyAlignment="1" applyProtection="1">
      <alignment horizontal="left" vertical="top" wrapText="1"/>
      <protection locked="0"/>
    </xf>
    <xf numFmtId="0" fontId="17" fillId="0" borderId="16" xfId="1" applyNumberFormat="1" applyFont="1" applyBorder="1" applyAlignment="1">
      <alignment horizontal="justify" vertical="top"/>
    </xf>
    <xf numFmtId="0" fontId="20" fillId="0" borderId="2" xfId="0" applyFont="1" applyBorder="1" applyAlignment="1">
      <alignment horizontal="justify" vertical="top"/>
    </xf>
    <xf numFmtId="0" fontId="20" fillId="0" borderId="29" xfId="0" applyFont="1" applyBorder="1" applyAlignment="1">
      <alignment horizontal="justify" vertical="top"/>
    </xf>
    <xf numFmtId="4" fontId="13" fillId="4" borderId="16" xfId="0" applyNumberFormat="1" applyFont="1" applyFill="1" applyBorder="1" applyAlignment="1" applyProtection="1">
      <alignment horizontal="left" vertical="top" wrapText="1"/>
      <protection locked="0"/>
    </xf>
    <xf numFmtId="4" fontId="13" fillId="4" borderId="29" xfId="0" applyNumberFormat="1" applyFont="1" applyFill="1" applyBorder="1" applyAlignment="1" applyProtection="1">
      <alignment horizontal="left" vertical="top" wrapText="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01"/>
  <sheetViews>
    <sheetView topLeftCell="H46" zoomScale="136" workbookViewId="0">
      <selection activeCell="AO59" sqref="AO59"/>
    </sheetView>
  </sheetViews>
  <sheetFormatPr defaultColWidth="8.5703125" defaultRowHeight="15" x14ac:dyDescent="0.25"/>
  <cols>
    <col min="1" max="37" width="2.42578125" style="1" customWidth="1"/>
    <col min="38" max="38" width="4.5703125" style="1" customWidth="1"/>
    <col min="39" max="39" width="1.85546875" style="1" customWidth="1"/>
    <col min="40" max="40" width="2.5703125" style="1" customWidth="1"/>
    <col min="41" max="41" width="11.140625" style="1" bestFit="1" customWidth="1"/>
    <col min="42" max="16384" width="8.5703125" style="1"/>
  </cols>
  <sheetData>
    <row r="1" spans="1:38" ht="14.25" customHeight="1" x14ac:dyDescent="0.25">
      <c r="A1" s="147" t="s">
        <v>16</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row>
    <row r="2" spans="1:38" ht="18" customHeight="1" x14ac:dyDescent="0.25">
      <c r="A2" s="148" t="s">
        <v>17</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50"/>
    </row>
    <row r="3" spans="1:38" ht="3" customHeight="1" x14ac:dyDescent="0.25">
      <c r="A3" s="151"/>
      <c r="B3" s="151"/>
      <c r="C3" s="151"/>
      <c r="D3" s="151"/>
      <c r="E3" s="151"/>
      <c r="F3" s="151"/>
      <c r="G3" s="151"/>
      <c r="H3" s="151"/>
      <c r="I3" s="151"/>
      <c r="J3" s="151"/>
      <c r="K3" s="151"/>
      <c r="L3" s="151"/>
      <c r="M3" s="151"/>
      <c r="N3" s="151"/>
      <c r="O3" s="151"/>
      <c r="P3" s="151"/>
      <c r="Q3" s="151"/>
      <c r="R3" s="151"/>
      <c r="S3" s="151"/>
      <c r="T3" s="152"/>
      <c r="U3" s="152"/>
      <c r="V3" s="152"/>
      <c r="W3" s="152"/>
      <c r="X3" s="152"/>
      <c r="Y3" s="152"/>
      <c r="Z3" s="152"/>
      <c r="AA3" s="152"/>
      <c r="AB3" s="152"/>
      <c r="AC3" s="152"/>
      <c r="AD3" s="152"/>
      <c r="AE3" s="152"/>
      <c r="AF3" s="152"/>
      <c r="AG3" s="152"/>
      <c r="AH3" s="152"/>
      <c r="AI3" s="152"/>
      <c r="AJ3" s="152"/>
      <c r="AK3" s="152"/>
      <c r="AL3" s="152"/>
    </row>
    <row r="4" spans="1:38" ht="14.25" customHeight="1" x14ac:dyDescent="0.25">
      <c r="A4" s="153" t="s">
        <v>18</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5"/>
    </row>
    <row r="5" spans="1:38" ht="14.25" customHeight="1" x14ac:dyDescent="0.25">
      <c r="A5" s="156" t="s">
        <v>19</v>
      </c>
      <c r="B5" s="157"/>
      <c r="C5" s="157"/>
      <c r="D5" s="157"/>
      <c r="E5" s="157"/>
      <c r="F5" s="158" t="s">
        <v>20</v>
      </c>
      <c r="G5" s="158"/>
      <c r="H5" s="158"/>
      <c r="I5" s="158"/>
      <c r="J5" s="158"/>
      <c r="K5" s="158"/>
      <c r="L5" s="158"/>
      <c r="M5" s="158"/>
      <c r="N5" s="158"/>
      <c r="O5" s="158"/>
      <c r="P5" s="158"/>
      <c r="Q5" s="158"/>
      <c r="R5" s="158"/>
      <c r="S5" s="158"/>
      <c r="T5" s="158"/>
      <c r="U5" s="158"/>
      <c r="V5" s="159"/>
      <c r="W5" s="5" t="s">
        <v>21</v>
      </c>
      <c r="X5" s="6"/>
      <c r="Y5" s="6"/>
      <c r="Z5" s="6"/>
      <c r="AA5" s="6"/>
      <c r="AB5" s="160">
        <v>152306</v>
      </c>
      <c r="AC5" s="160"/>
      <c r="AD5" s="160"/>
      <c r="AE5" s="160"/>
      <c r="AF5" s="5" t="s">
        <v>22</v>
      </c>
      <c r="AG5" s="6"/>
      <c r="AH5" s="6"/>
      <c r="AI5" s="6"/>
      <c r="AJ5" s="6"/>
      <c r="AK5" s="160">
        <v>27692</v>
      </c>
      <c r="AL5" s="161"/>
    </row>
    <row r="6" spans="1:38" ht="14.25" customHeight="1" x14ac:dyDescent="0.25">
      <c r="A6" s="156" t="s">
        <v>23</v>
      </c>
      <c r="B6" s="157"/>
      <c r="C6" s="157"/>
      <c r="D6" s="157"/>
      <c r="E6" s="157"/>
      <c r="F6" s="162">
        <v>176</v>
      </c>
      <c r="G6" s="162"/>
      <c r="H6" s="162"/>
      <c r="I6" s="162"/>
      <c r="J6" s="163"/>
      <c r="K6" s="156" t="s">
        <v>24</v>
      </c>
      <c r="L6" s="157"/>
      <c r="M6" s="157"/>
      <c r="N6" s="157"/>
      <c r="O6" s="157"/>
      <c r="P6" s="157"/>
      <c r="Q6" s="157"/>
      <c r="R6" s="157"/>
      <c r="S6" s="157"/>
      <c r="T6" s="162">
        <v>26</v>
      </c>
      <c r="U6" s="162"/>
      <c r="V6" s="163"/>
      <c r="W6" s="164" t="s">
        <v>25</v>
      </c>
      <c r="X6" s="165"/>
      <c r="Y6" s="165"/>
      <c r="Z6" s="165"/>
      <c r="AA6" s="168" t="s">
        <v>26</v>
      </c>
      <c r="AB6" s="168"/>
      <c r="AC6" s="168"/>
      <c r="AD6" s="168"/>
      <c r="AE6" s="168"/>
      <c r="AF6" s="168"/>
      <c r="AG6" s="168"/>
      <c r="AH6" s="168"/>
      <c r="AI6" s="168"/>
      <c r="AJ6" s="168"/>
      <c r="AK6" s="168"/>
      <c r="AL6" s="169"/>
    </row>
    <row r="7" spans="1:38" ht="14.25" customHeight="1" x14ac:dyDescent="0.25">
      <c r="A7" s="156" t="s">
        <v>27</v>
      </c>
      <c r="B7" s="157"/>
      <c r="C7" s="157"/>
      <c r="D7" s="157"/>
      <c r="E7" s="157"/>
      <c r="F7" s="162" t="s">
        <v>28</v>
      </c>
      <c r="G7" s="162"/>
      <c r="H7" s="162"/>
      <c r="I7" s="162"/>
      <c r="J7" s="163"/>
      <c r="K7" s="156" t="s">
        <v>29</v>
      </c>
      <c r="L7" s="157"/>
      <c r="M7" s="157"/>
      <c r="N7" s="157"/>
      <c r="O7" s="157"/>
      <c r="P7" s="157"/>
      <c r="Q7" s="157"/>
      <c r="R7" s="157"/>
      <c r="S7" s="157"/>
      <c r="T7" s="162">
        <v>26</v>
      </c>
      <c r="U7" s="162"/>
      <c r="V7" s="163"/>
      <c r="W7" s="164" t="s">
        <v>30</v>
      </c>
      <c r="X7" s="165"/>
      <c r="Y7" s="165"/>
      <c r="Z7" s="165"/>
      <c r="AA7" s="28"/>
      <c r="AB7" s="166" t="s">
        <v>31</v>
      </c>
      <c r="AC7" s="166"/>
      <c r="AD7" s="167"/>
      <c r="AE7" s="170" t="s">
        <v>32</v>
      </c>
      <c r="AF7" s="171"/>
      <c r="AG7" s="171"/>
      <c r="AH7" s="171"/>
      <c r="AI7" s="171"/>
      <c r="AJ7" s="172" t="s">
        <v>33</v>
      </c>
      <c r="AK7" s="172"/>
      <c r="AL7" s="173"/>
    </row>
    <row r="8" spans="1:38" ht="14.25" customHeight="1" x14ac:dyDescent="0.25">
      <c r="A8" s="156" t="s">
        <v>34</v>
      </c>
      <c r="B8" s="157"/>
      <c r="C8" s="157"/>
      <c r="D8" s="157"/>
      <c r="E8" s="157"/>
      <c r="F8" s="162" t="s">
        <v>35</v>
      </c>
      <c r="G8" s="162"/>
      <c r="H8" s="162"/>
      <c r="I8" s="162"/>
      <c r="J8" s="163"/>
      <c r="K8" s="156" t="s">
        <v>36</v>
      </c>
      <c r="L8" s="157"/>
      <c r="M8" s="157"/>
      <c r="N8" s="157"/>
      <c r="O8" s="157"/>
      <c r="P8" s="157"/>
      <c r="Q8" s="157"/>
      <c r="R8" s="157"/>
      <c r="S8" s="157"/>
      <c r="T8" s="174">
        <v>25</v>
      </c>
      <c r="U8" s="162"/>
      <c r="V8" s="163"/>
      <c r="W8" s="156" t="s">
        <v>37</v>
      </c>
      <c r="X8" s="157"/>
      <c r="Y8" s="157"/>
      <c r="Z8" s="157"/>
      <c r="AA8" s="157"/>
      <c r="AB8" s="162" t="s">
        <v>38</v>
      </c>
      <c r="AC8" s="162"/>
      <c r="AD8" s="162"/>
      <c r="AE8" s="162"/>
      <c r="AF8" s="162"/>
      <c r="AG8" s="162"/>
      <c r="AH8" s="162"/>
      <c r="AI8" s="162"/>
      <c r="AJ8" s="162"/>
      <c r="AK8" s="162"/>
      <c r="AL8" s="163"/>
    </row>
    <row r="9" spans="1:38" ht="14.25" customHeight="1" x14ac:dyDescent="0.25">
      <c r="A9" s="156" t="s">
        <v>39</v>
      </c>
      <c r="B9" s="157"/>
      <c r="C9" s="157"/>
      <c r="D9" s="157"/>
      <c r="E9" s="157"/>
      <c r="F9" s="162"/>
      <c r="G9" s="162"/>
      <c r="H9" s="162"/>
      <c r="I9" s="162"/>
      <c r="J9" s="163"/>
      <c r="K9" s="156" t="s">
        <v>40</v>
      </c>
      <c r="L9" s="157"/>
      <c r="M9" s="157"/>
      <c r="N9" s="157"/>
      <c r="O9" s="157"/>
      <c r="P9" s="157"/>
      <c r="Q9" s="157"/>
      <c r="R9" s="157"/>
      <c r="S9" s="157"/>
      <c r="T9" s="162"/>
      <c r="U9" s="162"/>
      <c r="V9" s="163"/>
      <c r="W9" s="156" t="s">
        <v>41</v>
      </c>
      <c r="X9" s="157"/>
      <c r="Y9" s="157"/>
      <c r="Z9" s="157"/>
      <c r="AA9" s="157"/>
      <c r="AB9" s="162" t="s">
        <v>42</v>
      </c>
      <c r="AC9" s="162"/>
      <c r="AD9" s="162"/>
      <c r="AE9" s="162"/>
      <c r="AF9" s="162"/>
      <c r="AG9" s="162"/>
      <c r="AH9" s="162"/>
      <c r="AI9" s="162"/>
      <c r="AJ9" s="162"/>
      <c r="AK9" s="162"/>
      <c r="AL9" s="163"/>
    </row>
    <row r="10" spans="1:38" ht="14.25" customHeight="1" x14ac:dyDescent="0.25">
      <c r="A10" s="156" t="s">
        <v>43</v>
      </c>
      <c r="B10" s="157"/>
      <c r="C10" s="157"/>
      <c r="D10" s="157"/>
      <c r="E10" s="157"/>
      <c r="F10" s="162"/>
      <c r="G10" s="162"/>
      <c r="H10" s="162"/>
      <c r="I10" s="162"/>
      <c r="J10" s="162"/>
      <c r="K10" s="156" t="s">
        <v>44</v>
      </c>
      <c r="L10" s="157"/>
      <c r="M10" s="157"/>
      <c r="N10" s="157"/>
      <c r="O10" s="157"/>
      <c r="P10" s="157"/>
      <c r="Q10" s="157"/>
      <c r="R10" s="157"/>
      <c r="S10" s="157"/>
      <c r="T10" s="175"/>
      <c r="U10" s="162"/>
      <c r="V10" s="163"/>
      <c r="W10" s="164" t="s">
        <v>45</v>
      </c>
      <c r="X10" s="165"/>
      <c r="Y10" s="165"/>
      <c r="Z10" s="165"/>
      <c r="AA10" s="165"/>
      <c r="AB10" s="162" t="s">
        <v>46</v>
      </c>
      <c r="AC10" s="162"/>
      <c r="AD10" s="162"/>
      <c r="AE10" s="162"/>
      <c r="AF10" s="162"/>
      <c r="AG10" s="162"/>
      <c r="AH10" s="162"/>
      <c r="AI10" s="162"/>
      <c r="AJ10" s="162"/>
      <c r="AK10" s="162"/>
      <c r="AL10" s="163"/>
    </row>
    <row r="11" spans="1:38" ht="4.5" customHeight="1" x14ac:dyDescent="0.25">
      <c r="A11" s="176"/>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8"/>
    </row>
    <row r="12" spans="1:38" ht="14.25" customHeight="1" x14ac:dyDescent="0.25">
      <c r="A12" s="2" t="s">
        <v>47</v>
      </c>
      <c r="B12" s="3"/>
      <c r="C12" s="3"/>
      <c r="D12" s="3"/>
      <c r="E12" s="3"/>
      <c r="F12" s="3"/>
      <c r="G12" s="3"/>
      <c r="H12" s="3"/>
      <c r="I12" s="3"/>
      <c r="J12" s="3"/>
      <c r="K12" s="179">
        <v>42879</v>
      </c>
      <c r="L12" s="180"/>
      <c r="M12" s="180"/>
      <c r="N12" s="180"/>
      <c r="O12" s="180"/>
      <c r="P12" s="180"/>
      <c r="Q12" s="180"/>
      <c r="R12" s="181"/>
      <c r="S12" s="170" t="s">
        <v>48</v>
      </c>
      <c r="T12" s="172"/>
      <c r="U12" s="172"/>
      <c r="V12" s="172"/>
      <c r="W12" s="172"/>
      <c r="X12" s="172"/>
      <c r="Y12" s="180"/>
      <c r="Z12" s="180"/>
      <c r="AA12" s="180"/>
      <c r="AB12" s="180"/>
      <c r="AC12" s="180"/>
      <c r="AD12" s="180"/>
      <c r="AE12" s="180"/>
      <c r="AF12" s="180"/>
      <c r="AG12" s="180"/>
      <c r="AH12" s="180"/>
      <c r="AI12" s="180"/>
      <c r="AJ12" s="180"/>
      <c r="AK12" s="180"/>
      <c r="AL12" s="181"/>
    </row>
    <row r="13" spans="1:38" ht="3.75" customHeight="1" x14ac:dyDescent="0.25">
      <c r="A13" s="182"/>
      <c r="B13" s="183"/>
      <c r="C13" s="183"/>
      <c r="D13" s="183"/>
      <c r="E13" s="183"/>
      <c r="F13" s="183"/>
      <c r="G13" s="183"/>
      <c r="H13" s="183"/>
      <c r="I13" s="183"/>
      <c r="J13" s="183"/>
      <c r="K13" s="183"/>
      <c r="L13" s="183"/>
      <c r="M13" s="183"/>
      <c r="N13" s="183"/>
      <c r="O13" s="183"/>
      <c r="P13" s="183"/>
      <c r="Q13" s="183"/>
      <c r="R13" s="183"/>
      <c r="S13" s="184"/>
      <c r="T13" s="184"/>
      <c r="U13" s="184"/>
      <c r="V13" s="184"/>
      <c r="W13" s="184"/>
      <c r="X13" s="184"/>
      <c r="Y13" s="184"/>
      <c r="Z13" s="184"/>
      <c r="AA13" s="184"/>
      <c r="AB13" s="184"/>
      <c r="AC13" s="184"/>
      <c r="AD13" s="184"/>
      <c r="AE13" s="184"/>
      <c r="AF13" s="184"/>
      <c r="AG13" s="184"/>
      <c r="AH13" s="184"/>
      <c r="AI13" s="184"/>
      <c r="AJ13" s="184"/>
      <c r="AK13" s="184"/>
      <c r="AL13" s="185"/>
    </row>
    <row r="14" spans="1:38" ht="14.25" customHeight="1" x14ac:dyDescent="0.25">
      <c r="A14" s="2" t="s">
        <v>49</v>
      </c>
      <c r="B14" s="3"/>
      <c r="C14" s="3"/>
      <c r="D14" s="3"/>
      <c r="E14" s="3"/>
      <c r="F14" s="3"/>
      <c r="G14" s="3"/>
      <c r="H14" s="3"/>
      <c r="I14" s="3"/>
      <c r="J14" s="186">
        <v>12383</v>
      </c>
      <c r="K14" s="186"/>
      <c r="L14" s="186"/>
      <c r="M14" s="187"/>
      <c r="N14" s="156" t="s">
        <v>50</v>
      </c>
      <c r="O14" s="157"/>
      <c r="P14" s="157"/>
      <c r="Q14" s="157"/>
      <c r="R14" s="157"/>
      <c r="S14" s="157"/>
      <c r="T14" s="188">
        <v>52</v>
      </c>
      <c r="U14" s="188"/>
      <c r="V14" s="188"/>
      <c r="W14" s="188"/>
      <c r="X14" s="188"/>
      <c r="Y14" s="189"/>
      <c r="Z14" s="156" t="s">
        <v>51</v>
      </c>
      <c r="AA14" s="157"/>
      <c r="AB14" s="157"/>
      <c r="AC14" s="157"/>
      <c r="AD14" s="157"/>
      <c r="AE14" s="157"/>
      <c r="AF14" s="157"/>
      <c r="AG14" s="157"/>
      <c r="AH14" s="190" t="s">
        <v>52</v>
      </c>
      <c r="AI14" s="191"/>
      <c r="AJ14" s="192"/>
      <c r="AK14" s="192"/>
      <c r="AL14" s="193"/>
    </row>
    <row r="15" spans="1:38" ht="9.6" customHeight="1" x14ac:dyDescent="0.25">
      <c r="A15" s="194" t="s">
        <v>53</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row>
    <row r="16" spans="1:38" ht="3" customHeight="1" x14ac:dyDescent="0.2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row>
    <row r="17" spans="1:38" ht="14.25" customHeight="1" x14ac:dyDescent="0.25">
      <c r="A17" s="196" t="s">
        <v>54</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8"/>
    </row>
    <row r="18" spans="1:38" ht="14.25" customHeight="1" x14ac:dyDescent="0.25">
      <c r="A18" s="199" t="s">
        <v>55</v>
      </c>
      <c r="B18" s="200"/>
      <c r="C18" s="200"/>
      <c r="D18" s="200"/>
      <c r="E18" s="200"/>
      <c r="F18" s="200"/>
      <c r="G18" s="168" t="s">
        <v>56</v>
      </c>
      <c r="H18" s="168"/>
      <c r="I18" s="168"/>
      <c r="J18" s="168"/>
      <c r="K18" s="168"/>
      <c r="L18" s="168"/>
      <c r="M18" s="168"/>
      <c r="N18" s="168"/>
      <c r="O18" s="168"/>
      <c r="P18" s="168"/>
      <c r="Q18" s="168"/>
      <c r="R18" s="168"/>
      <c r="S18" s="168"/>
      <c r="T18" s="169"/>
      <c r="U18" s="2" t="s">
        <v>57</v>
      </c>
      <c r="V18" s="3"/>
      <c r="W18" s="3"/>
      <c r="X18" s="3"/>
      <c r="Y18" s="3"/>
      <c r="Z18" s="3"/>
      <c r="AA18" s="7"/>
      <c r="AB18" s="168"/>
      <c r="AC18" s="168"/>
      <c r="AD18" s="168"/>
      <c r="AE18" s="169"/>
      <c r="AF18" s="170" t="s">
        <v>58</v>
      </c>
      <c r="AG18" s="172"/>
      <c r="AH18" s="172" t="s">
        <v>59</v>
      </c>
      <c r="AI18" s="172"/>
      <c r="AJ18" s="172"/>
      <c r="AK18" s="172"/>
      <c r="AL18" s="173"/>
    </row>
    <row r="19" spans="1:38" ht="3" customHeight="1" x14ac:dyDescent="0.25">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1:38" ht="12.75" customHeight="1" x14ac:dyDescent="0.25">
      <c r="A20" s="170" t="s">
        <v>60</v>
      </c>
      <c r="B20" s="172"/>
      <c r="C20" s="172"/>
      <c r="D20" s="172"/>
      <c r="E20" s="172"/>
      <c r="F20" s="172"/>
      <c r="G20" s="172"/>
      <c r="H20" s="173"/>
      <c r="I20" s="170" t="s">
        <v>61</v>
      </c>
      <c r="J20" s="172"/>
      <c r="K20" s="172"/>
      <c r="L20" s="172"/>
      <c r="M20" s="173"/>
      <c r="N20" s="170" t="s">
        <v>62</v>
      </c>
      <c r="O20" s="172"/>
      <c r="P20" s="172"/>
      <c r="Q20" s="172"/>
      <c r="R20" s="172"/>
      <c r="S20" s="172"/>
      <c r="T20" s="173"/>
      <c r="U20" s="170" t="s">
        <v>63</v>
      </c>
      <c r="V20" s="172"/>
      <c r="W20" s="172"/>
      <c r="X20" s="172"/>
      <c r="Y20" s="172"/>
      <c r="Z20" s="173"/>
      <c r="AA20" s="170" t="s">
        <v>64</v>
      </c>
      <c r="AB20" s="172"/>
      <c r="AC20" s="172"/>
      <c r="AD20" s="172"/>
      <c r="AE20" s="172"/>
      <c r="AF20" s="172"/>
      <c r="AG20" s="172"/>
      <c r="AH20" s="172"/>
      <c r="AI20" s="172"/>
      <c r="AJ20" s="172"/>
      <c r="AK20" s="172"/>
      <c r="AL20" s="173"/>
    </row>
    <row r="21" spans="1:38" ht="12.75" customHeight="1" x14ac:dyDescent="0.25">
      <c r="A21" s="202" t="s">
        <v>65</v>
      </c>
      <c r="B21" s="203"/>
      <c r="C21" s="203"/>
      <c r="D21" s="203"/>
      <c r="E21" s="203"/>
      <c r="F21" s="203"/>
      <c r="G21" s="203"/>
      <c r="H21" s="204"/>
      <c r="I21" s="205" t="s">
        <v>66</v>
      </c>
      <c r="J21" s="206"/>
      <c r="K21" s="206"/>
      <c r="L21" s="206"/>
      <c r="M21" s="207"/>
      <c r="N21" s="208">
        <v>42005</v>
      </c>
      <c r="O21" s="209"/>
      <c r="P21" s="209"/>
      <c r="Q21" s="8" t="s">
        <v>67</v>
      </c>
      <c r="R21" s="209">
        <v>44196</v>
      </c>
      <c r="S21" s="209"/>
      <c r="T21" s="210"/>
      <c r="U21" s="211" t="s">
        <v>68</v>
      </c>
      <c r="V21" s="212"/>
      <c r="W21" s="212"/>
      <c r="X21" s="212"/>
      <c r="Y21" s="212"/>
      <c r="Z21" s="213"/>
      <c r="AA21" s="29"/>
      <c r="AB21" s="30"/>
      <c r="AC21" s="30"/>
      <c r="AD21" s="30"/>
      <c r="AE21" s="30"/>
      <c r="AF21" s="30"/>
      <c r="AG21" s="30"/>
      <c r="AH21" s="30"/>
      <c r="AI21" s="30"/>
      <c r="AJ21" s="30"/>
      <c r="AK21" s="30"/>
      <c r="AL21" s="34"/>
    </row>
    <row r="22" spans="1:38" ht="12.75" customHeight="1" x14ac:dyDescent="0.25">
      <c r="A22" s="214" t="s">
        <v>69</v>
      </c>
      <c r="B22" s="215"/>
      <c r="C22" s="215"/>
      <c r="D22" s="215"/>
      <c r="E22" s="215"/>
      <c r="F22" s="215"/>
      <c r="G22" s="215"/>
      <c r="H22" s="216"/>
      <c r="I22" s="205" t="s">
        <v>70</v>
      </c>
      <c r="J22" s="206"/>
      <c r="K22" s="206"/>
      <c r="L22" s="206"/>
      <c r="M22" s="207"/>
      <c r="N22" s="208">
        <v>43466</v>
      </c>
      <c r="O22" s="209"/>
      <c r="P22" s="209"/>
      <c r="Q22" s="18" t="s">
        <v>67</v>
      </c>
      <c r="R22" s="209">
        <v>45657</v>
      </c>
      <c r="S22" s="209"/>
      <c r="T22" s="210"/>
      <c r="U22" s="217" t="s">
        <v>71</v>
      </c>
      <c r="V22" s="218"/>
      <c r="W22" s="218"/>
      <c r="X22" s="218"/>
      <c r="Y22" s="218"/>
      <c r="Z22" s="219"/>
      <c r="AA22" s="29"/>
      <c r="AB22" s="30"/>
      <c r="AC22" s="30"/>
      <c r="AD22" s="30"/>
      <c r="AE22" s="30"/>
      <c r="AF22" s="30"/>
      <c r="AG22" s="30"/>
      <c r="AH22" s="30"/>
      <c r="AI22" s="30"/>
      <c r="AJ22" s="30"/>
      <c r="AK22" s="30"/>
      <c r="AL22" s="34"/>
    </row>
    <row r="23" spans="1:38" ht="12.75" customHeight="1" x14ac:dyDescent="0.25">
      <c r="A23" s="214" t="s">
        <v>72</v>
      </c>
      <c r="B23" s="215"/>
      <c r="C23" s="215"/>
      <c r="D23" s="215"/>
      <c r="E23" s="215"/>
      <c r="F23" s="215"/>
      <c r="G23" s="215"/>
      <c r="H23" s="216"/>
      <c r="I23" s="205" t="s">
        <v>73</v>
      </c>
      <c r="J23" s="206"/>
      <c r="K23" s="206"/>
      <c r="L23" s="206"/>
      <c r="M23" s="207"/>
      <c r="N23" s="208">
        <v>43466</v>
      </c>
      <c r="O23" s="209"/>
      <c r="P23" s="209"/>
      <c r="Q23" s="18" t="s">
        <v>67</v>
      </c>
      <c r="R23" s="209">
        <v>45657</v>
      </c>
      <c r="S23" s="209"/>
      <c r="T23" s="210"/>
      <c r="U23" s="220" t="s">
        <v>74</v>
      </c>
      <c r="V23" s="221"/>
      <c r="W23" s="221"/>
      <c r="X23" s="221"/>
      <c r="Y23" s="221"/>
      <c r="Z23" s="222"/>
      <c r="AA23" s="29"/>
      <c r="AB23" s="30"/>
      <c r="AC23" s="30"/>
      <c r="AD23" s="30"/>
      <c r="AE23" s="30"/>
      <c r="AF23" s="30"/>
      <c r="AG23" s="30"/>
      <c r="AH23" s="30"/>
      <c r="AI23" s="30"/>
      <c r="AJ23" s="30"/>
      <c r="AK23" s="30"/>
      <c r="AL23" s="34"/>
    </row>
    <row r="24" spans="1:38" ht="12.75" customHeight="1" x14ac:dyDescent="0.25">
      <c r="A24" s="223" t="s">
        <v>75</v>
      </c>
      <c r="B24" s="224"/>
      <c r="C24" s="224"/>
      <c r="D24" s="224"/>
      <c r="E24" s="224"/>
      <c r="F24" s="224"/>
      <c r="G24" s="224"/>
      <c r="H24" s="225"/>
      <c r="I24" s="205" t="s">
        <v>76</v>
      </c>
      <c r="J24" s="206"/>
      <c r="K24" s="206"/>
      <c r="L24" s="206"/>
      <c r="M24" s="207"/>
      <c r="N24" s="226">
        <v>43912</v>
      </c>
      <c r="O24" s="227"/>
      <c r="P24" s="227"/>
      <c r="Q24" s="9" t="s">
        <v>77</v>
      </c>
      <c r="R24" s="227">
        <v>44196</v>
      </c>
      <c r="S24" s="227"/>
      <c r="T24" s="228"/>
      <c r="U24" s="220" t="s">
        <v>78</v>
      </c>
      <c r="V24" s="221"/>
      <c r="W24" s="221"/>
      <c r="X24" s="221"/>
      <c r="Y24" s="221"/>
      <c r="Z24" s="222"/>
      <c r="AA24" s="31"/>
      <c r="AB24" s="32"/>
      <c r="AC24" s="32"/>
      <c r="AD24" s="32"/>
      <c r="AE24" s="32"/>
      <c r="AF24" s="32"/>
      <c r="AG24" s="32"/>
      <c r="AH24" s="32"/>
      <c r="AI24" s="32"/>
      <c r="AJ24" s="32"/>
      <c r="AK24" s="32"/>
      <c r="AL24" s="35"/>
    </row>
    <row r="25" spans="1:38" ht="12.75" customHeight="1" x14ac:dyDescent="0.25">
      <c r="A25" s="214" t="s">
        <v>79</v>
      </c>
      <c r="B25" s="215"/>
      <c r="C25" s="215"/>
      <c r="D25" s="215"/>
      <c r="E25" s="215"/>
      <c r="F25" s="215"/>
      <c r="G25" s="215"/>
      <c r="H25" s="216"/>
      <c r="I25" s="205" t="s">
        <v>80</v>
      </c>
      <c r="J25" s="206"/>
      <c r="K25" s="206"/>
      <c r="L25" s="206"/>
      <c r="M25" s="207"/>
      <c r="N25" s="226">
        <v>42736</v>
      </c>
      <c r="O25" s="227"/>
      <c r="P25" s="227"/>
      <c r="Q25" s="9" t="s">
        <v>67</v>
      </c>
      <c r="R25" s="227">
        <v>44926</v>
      </c>
      <c r="S25" s="227"/>
      <c r="T25" s="228"/>
      <c r="U25" s="217" t="s">
        <v>78</v>
      </c>
      <c r="V25" s="218"/>
      <c r="W25" s="218"/>
      <c r="X25" s="218"/>
      <c r="Y25" s="218"/>
      <c r="Z25" s="219"/>
      <c r="AA25" s="170"/>
      <c r="AB25" s="172"/>
      <c r="AC25" s="172"/>
      <c r="AD25" s="172"/>
      <c r="AE25" s="172"/>
      <c r="AF25" s="172"/>
      <c r="AG25" s="172"/>
      <c r="AH25" s="172"/>
      <c r="AI25" s="172"/>
      <c r="AJ25" s="172"/>
      <c r="AK25" s="172"/>
      <c r="AL25" s="173"/>
    </row>
    <row r="26" spans="1:38" ht="12.75" customHeight="1" x14ac:dyDescent="0.25">
      <c r="A26" s="229"/>
      <c r="B26" s="230"/>
      <c r="C26" s="230"/>
      <c r="D26" s="230"/>
      <c r="E26" s="230"/>
      <c r="F26" s="230"/>
      <c r="G26" s="230"/>
      <c r="H26" s="231"/>
      <c r="I26" s="229"/>
      <c r="J26" s="230"/>
      <c r="K26" s="230"/>
      <c r="L26" s="230"/>
      <c r="M26" s="231"/>
      <c r="N26" s="232"/>
      <c r="O26" s="233"/>
      <c r="P26" s="233"/>
      <c r="Q26" s="19"/>
      <c r="R26" s="234"/>
      <c r="S26" s="234"/>
      <c r="T26" s="235"/>
      <c r="U26" s="236"/>
      <c r="V26" s="237"/>
      <c r="W26" s="237"/>
      <c r="X26" s="237"/>
      <c r="Y26" s="237"/>
      <c r="Z26" s="238"/>
      <c r="AA26" s="239"/>
      <c r="AB26" s="240"/>
      <c r="AC26" s="240"/>
      <c r="AD26" s="240"/>
      <c r="AE26" s="240"/>
      <c r="AF26" s="240"/>
      <c r="AG26" s="240"/>
      <c r="AH26" s="240"/>
      <c r="AI26" s="240"/>
      <c r="AJ26" s="240"/>
      <c r="AK26" s="240"/>
      <c r="AL26" s="241"/>
    </row>
    <row r="27" spans="1:38" ht="12.75" customHeight="1" x14ac:dyDescent="0.25">
      <c r="A27" s="156" t="s">
        <v>81</v>
      </c>
      <c r="B27" s="157"/>
      <c r="C27" s="157"/>
      <c r="D27" s="157"/>
      <c r="E27" s="157"/>
      <c r="F27" s="157"/>
      <c r="G27" s="157"/>
      <c r="H27" s="177" t="s">
        <v>82</v>
      </c>
      <c r="I27" s="177"/>
      <c r="J27" s="177"/>
      <c r="K27" s="177"/>
      <c r="L27" s="177"/>
      <c r="M27" s="177"/>
      <c r="N27" s="177"/>
      <c r="O27" s="177"/>
      <c r="P27" s="178"/>
      <c r="Q27" s="5" t="s">
        <v>83</v>
      </c>
      <c r="R27" s="20"/>
      <c r="S27" s="10"/>
      <c r="T27" s="6"/>
      <c r="U27" s="6"/>
      <c r="V27" s="6"/>
      <c r="W27" s="177">
        <v>6390</v>
      </c>
      <c r="X27" s="177"/>
      <c r="Y27" s="177"/>
      <c r="Z27" s="177"/>
      <c r="AA27" s="157" t="s">
        <v>84</v>
      </c>
      <c r="AB27" s="157"/>
      <c r="AC27" s="157"/>
      <c r="AD27" s="157"/>
      <c r="AE27" s="157"/>
      <c r="AF27" s="157"/>
      <c r="AG27" s="242" t="s">
        <v>85</v>
      </c>
      <c r="AH27" s="201"/>
      <c r="AI27" s="201"/>
      <c r="AJ27" s="201"/>
      <c r="AK27" s="201"/>
      <c r="AL27" s="243"/>
    </row>
    <row r="28" spans="1:38" ht="3" customHeight="1" x14ac:dyDescent="0.25">
      <c r="A28" s="172"/>
      <c r="B28" s="172"/>
      <c r="C28" s="172"/>
      <c r="D28" s="172"/>
      <c r="E28" s="172"/>
      <c r="F28" s="172"/>
      <c r="G28" s="172"/>
      <c r="H28" s="172"/>
      <c r="I28" s="172"/>
      <c r="J28" s="172"/>
      <c r="K28" s="172"/>
      <c r="L28" s="172"/>
      <c r="M28" s="172"/>
      <c r="N28" s="172"/>
      <c r="O28" s="172"/>
      <c r="P28" s="172"/>
      <c r="Q28" s="244"/>
      <c r="R28" s="244"/>
      <c r="S28" s="244"/>
      <c r="T28" s="244"/>
      <c r="U28" s="244"/>
      <c r="V28" s="244"/>
      <c r="W28" s="244"/>
      <c r="X28" s="244"/>
      <c r="Y28" s="244"/>
      <c r="Z28" s="244"/>
      <c r="AA28" s="244"/>
      <c r="AB28" s="244"/>
      <c r="AC28" s="244"/>
      <c r="AD28" s="244"/>
      <c r="AE28" s="244"/>
      <c r="AF28" s="244"/>
      <c r="AG28" s="244"/>
      <c r="AH28" s="244"/>
      <c r="AI28" s="244"/>
      <c r="AJ28" s="244"/>
      <c r="AK28" s="244"/>
      <c r="AL28" s="244"/>
    </row>
    <row r="29" spans="1:38" ht="12.75" customHeight="1" x14ac:dyDescent="0.25">
      <c r="A29" s="196" t="s">
        <v>86</v>
      </c>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8"/>
    </row>
    <row r="30" spans="1:38" ht="3" customHeight="1" x14ac:dyDescent="0.25">
      <c r="A30" s="245"/>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6"/>
    </row>
    <row r="31" spans="1:38" ht="12.75" customHeight="1" x14ac:dyDescent="0.25">
      <c r="A31" s="402"/>
      <c r="B31" s="403"/>
      <c r="C31" s="403"/>
      <c r="D31" s="403"/>
      <c r="E31" s="404"/>
      <c r="F31" s="247" t="s">
        <v>87</v>
      </c>
      <c r="G31" s="248"/>
      <c r="H31" s="248"/>
      <c r="I31" s="248"/>
      <c r="J31" s="248"/>
      <c r="K31" s="248"/>
      <c r="L31" s="248"/>
      <c r="M31" s="248"/>
      <c r="N31" s="248"/>
      <c r="O31" s="248"/>
      <c r="P31" s="248"/>
      <c r="Q31" s="249"/>
      <c r="R31" s="259" t="s">
        <v>88</v>
      </c>
      <c r="S31" s="260"/>
      <c r="T31" s="260"/>
      <c r="U31" s="261"/>
      <c r="V31" s="259" t="s">
        <v>64</v>
      </c>
      <c r="W31" s="260"/>
      <c r="X31" s="260"/>
      <c r="Y31" s="260"/>
      <c r="Z31" s="260"/>
      <c r="AA31" s="260"/>
      <c r="AB31" s="260"/>
      <c r="AC31" s="260"/>
      <c r="AD31" s="260"/>
      <c r="AE31" s="260"/>
      <c r="AF31" s="260"/>
      <c r="AG31" s="260"/>
      <c r="AH31" s="260"/>
      <c r="AI31" s="260"/>
      <c r="AJ31" s="260"/>
      <c r="AK31" s="260"/>
      <c r="AL31" s="261"/>
    </row>
    <row r="32" spans="1:38" ht="12.75" customHeight="1" x14ac:dyDescent="0.25">
      <c r="A32" s="405"/>
      <c r="B32" s="406"/>
      <c r="C32" s="406"/>
      <c r="D32" s="406"/>
      <c r="E32" s="407"/>
      <c r="F32" s="250">
        <v>2012</v>
      </c>
      <c r="G32" s="251"/>
      <c r="H32" s="251"/>
      <c r="I32" s="252"/>
      <c r="J32" s="250">
        <v>2014</v>
      </c>
      <c r="K32" s="251"/>
      <c r="L32" s="251"/>
      <c r="M32" s="252"/>
      <c r="N32" s="250">
        <v>2016</v>
      </c>
      <c r="O32" s="251"/>
      <c r="P32" s="251"/>
      <c r="Q32" s="252"/>
      <c r="R32" s="408"/>
      <c r="S32" s="284"/>
      <c r="T32" s="284"/>
      <c r="U32" s="409"/>
      <c r="V32" s="408"/>
      <c r="W32" s="284"/>
      <c r="X32" s="284"/>
      <c r="Y32" s="284"/>
      <c r="Z32" s="284"/>
      <c r="AA32" s="284"/>
      <c r="AB32" s="284"/>
      <c r="AC32" s="284"/>
      <c r="AD32" s="284"/>
      <c r="AE32" s="284"/>
      <c r="AF32" s="284"/>
      <c r="AG32" s="284"/>
      <c r="AH32" s="284"/>
      <c r="AI32" s="284"/>
      <c r="AJ32" s="284"/>
      <c r="AK32" s="284"/>
      <c r="AL32" s="409"/>
    </row>
    <row r="33" spans="1:40" ht="12.75" customHeight="1" x14ac:dyDescent="0.25">
      <c r="A33" s="253" t="s">
        <v>89</v>
      </c>
      <c r="B33" s="254"/>
      <c r="C33" s="254"/>
      <c r="D33" s="254"/>
      <c r="E33" s="255"/>
      <c r="F33" s="256">
        <v>229</v>
      </c>
      <c r="G33" s="257"/>
      <c r="H33" s="257"/>
      <c r="I33" s="258"/>
      <c r="J33" s="256">
        <v>229</v>
      </c>
      <c r="K33" s="257"/>
      <c r="L33" s="257"/>
      <c r="M33" s="258"/>
      <c r="N33" s="256">
        <v>229</v>
      </c>
      <c r="O33" s="257"/>
      <c r="P33" s="257"/>
      <c r="Q33" s="258"/>
      <c r="R33" s="256">
        <v>229</v>
      </c>
      <c r="S33" s="257"/>
      <c r="T33" s="257"/>
      <c r="U33" s="258"/>
      <c r="V33" s="259"/>
      <c r="W33" s="260"/>
      <c r="X33" s="260"/>
      <c r="Y33" s="260"/>
      <c r="Z33" s="260"/>
      <c r="AA33" s="260"/>
      <c r="AB33" s="260"/>
      <c r="AC33" s="260"/>
      <c r="AD33" s="260"/>
      <c r="AE33" s="260"/>
      <c r="AF33" s="260"/>
      <c r="AG33" s="260"/>
      <c r="AH33" s="260"/>
      <c r="AI33" s="260"/>
      <c r="AJ33" s="260"/>
      <c r="AK33" s="260"/>
      <c r="AL33" s="261"/>
    </row>
    <row r="34" spans="1:40" ht="12.75" customHeight="1" x14ac:dyDescent="0.25">
      <c r="A34" s="262" t="s">
        <v>90</v>
      </c>
      <c r="B34" s="263"/>
      <c r="C34" s="263"/>
      <c r="D34" s="263"/>
      <c r="E34" s="264"/>
      <c r="F34" s="265">
        <v>24.4</v>
      </c>
      <c r="G34" s="266"/>
      <c r="H34" s="266"/>
      <c r="I34" s="267"/>
      <c r="J34" s="265">
        <v>24.4</v>
      </c>
      <c r="K34" s="266"/>
      <c r="L34" s="266"/>
      <c r="M34" s="267"/>
      <c r="N34" s="265">
        <v>24.4</v>
      </c>
      <c r="O34" s="266"/>
      <c r="P34" s="266"/>
      <c r="Q34" s="267"/>
      <c r="R34" s="265">
        <v>24.4</v>
      </c>
      <c r="S34" s="266"/>
      <c r="T34" s="266"/>
      <c r="U34" s="267"/>
      <c r="V34" s="268"/>
      <c r="W34" s="269"/>
      <c r="X34" s="269"/>
      <c r="Y34" s="269"/>
      <c r="Z34" s="269"/>
      <c r="AA34" s="269"/>
      <c r="AB34" s="269"/>
      <c r="AC34" s="269"/>
      <c r="AD34" s="269"/>
      <c r="AE34" s="269"/>
      <c r="AF34" s="269"/>
      <c r="AG34" s="269"/>
      <c r="AH34" s="269"/>
      <c r="AI34" s="269"/>
      <c r="AJ34" s="269"/>
      <c r="AK34" s="269"/>
      <c r="AL34" s="270"/>
    </row>
    <row r="35" spans="1:40" ht="12.75" customHeight="1" x14ac:dyDescent="0.25">
      <c r="A35" s="262" t="s">
        <v>91</v>
      </c>
      <c r="B35" s="263"/>
      <c r="C35" s="263"/>
      <c r="D35" s="263"/>
      <c r="E35" s="264"/>
      <c r="F35" s="271">
        <v>26.55</v>
      </c>
      <c r="G35" s="272"/>
      <c r="H35" s="272"/>
      <c r="I35" s="273"/>
      <c r="J35" s="271">
        <v>26.55</v>
      </c>
      <c r="K35" s="272"/>
      <c r="L35" s="272"/>
      <c r="M35" s="273"/>
      <c r="N35" s="271">
        <v>26.55</v>
      </c>
      <c r="O35" s="272"/>
      <c r="P35" s="272"/>
      <c r="Q35" s="273"/>
      <c r="R35" s="271">
        <v>26.55</v>
      </c>
      <c r="S35" s="272"/>
      <c r="T35" s="272"/>
      <c r="U35" s="273"/>
      <c r="V35" s="220"/>
      <c r="W35" s="221"/>
      <c r="X35" s="221"/>
      <c r="Y35" s="221"/>
      <c r="Z35" s="221"/>
      <c r="AA35" s="221"/>
      <c r="AB35" s="221"/>
      <c r="AC35" s="221"/>
      <c r="AD35" s="221"/>
      <c r="AE35" s="221"/>
      <c r="AF35" s="221"/>
      <c r="AG35" s="221"/>
      <c r="AH35" s="221"/>
      <c r="AI35" s="221"/>
      <c r="AJ35" s="221"/>
      <c r="AK35" s="221"/>
      <c r="AL35" s="222"/>
    </row>
    <row r="36" spans="1:40" ht="12.75" customHeight="1" x14ac:dyDescent="0.25">
      <c r="A36" s="262" t="s">
        <v>92</v>
      </c>
      <c r="B36" s="263"/>
      <c r="C36" s="263"/>
      <c r="D36" s="263"/>
      <c r="E36" s="264"/>
      <c r="F36" s="271">
        <v>29.7</v>
      </c>
      <c r="G36" s="272"/>
      <c r="H36" s="272"/>
      <c r="I36" s="273"/>
      <c r="J36" s="271">
        <v>29.7</v>
      </c>
      <c r="K36" s="272"/>
      <c r="L36" s="272"/>
      <c r="M36" s="273"/>
      <c r="N36" s="271">
        <v>29.7</v>
      </c>
      <c r="O36" s="272"/>
      <c r="P36" s="272"/>
      <c r="Q36" s="273"/>
      <c r="R36" s="271">
        <v>29.7</v>
      </c>
      <c r="S36" s="272"/>
      <c r="T36" s="272"/>
      <c r="U36" s="273"/>
      <c r="V36" s="220"/>
      <c r="W36" s="221"/>
      <c r="X36" s="221"/>
      <c r="Y36" s="221"/>
      <c r="Z36" s="221"/>
      <c r="AA36" s="221"/>
      <c r="AB36" s="221"/>
      <c r="AC36" s="221"/>
      <c r="AD36" s="221"/>
      <c r="AE36" s="221"/>
      <c r="AF36" s="221"/>
      <c r="AG36" s="221"/>
      <c r="AH36" s="221"/>
      <c r="AI36" s="221"/>
      <c r="AJ36" s="221"/>
      <c r="AK36" s="221"/>
      <c r="AL36" s="222"/>
    </row>
    <row r="37" spans="1:40" ht="12.75" customHeight="1" x14ac:dyDescent="0.25">
      <c r="A37" s="274" t="s">
        <v>93</v>
      </c>
      <c r="B37" s="275"/>
      <c r="C37" s="275"/>
      <c r="D37" s="275"/>
      <c r="E37" s="276"/>
      <c r="F37" s="277">
        <v>33.799999999999997</v>
      </c>
      <c r="G37" s="278"/>
      <c r="H37" s="278"/>
      <c r="I37" s="279"/>
      <c r="J37" s="277">
        <v>33.799999999999997</v>
      </c>
      <c r="K37" s="278"/>
      <c r="L37" s="278"/>
      <c r="M37" s="279"/>
      <c r="N37" s="277">
        <v>33.799999999999997</v>
      </c>
      <c r="O37" s="278"/>
      <c r="P37" s="278"/>
      <c r="Q37" s="279"/>
      <c r="R37" s="277">
        <v>33.799999999999997</v>
      </c>
      <c r="S37" s="278"/>
      <c r="T37" s="278"/>
      <c r="U37" s="279"/>
      <c r="V37" s="280"/>
      <c r="W37" s="281"/>
      <c r="X37" s="281"/>
      <c r="Y37" s="281"/>
      <c r="Z37" s="281"/>
      <c r="AA37" s="281"/>
      <c r="AB37" s="281"/>
      <c r="AC37" s="281"/>
      <c r="AD37" s="281"/>
      <c r="AE37" s="281"/>
      <c r="AF37" s="281"/>
      <c r="AG37" s="281"/>
      <c r="AH37" s="281"/>
      <c r="AI37" s="281"/>
      <c r="AJ37" s="281"/>
      <c r="AK37" s="281"/>
      <c r="AL37" s="282"/>
    </row>
    <row r="38" spans="1:40" ht="12.75" customHeight="1" x14ac:dyDescent="0.25">
      <c r="A38" s="5"/>
      <c r="B38" s="6"/>
      <c r="C38" s="6"/>
      <c r="D38" s="7"/>
      <c r="E38" s="6"/>
      <c r="F38" s="6"/>
      <c r="G38" s="6"/>
      <c r="H38" s="4"/>
      <c r="I38" s="6"/>
      <c r="J38" s="6"/>
      <c r="K38" s="6"/>
      <c r="L38" s="7"/>
      <c r="M38" s="7"/>
      <c r="N38" s="7"/>
      <c r="O38" s="7"/>
      <c r="P38" s="10"/>
      <c r="Q38" s="22" t="s">
        <v>94</v>
      </c>
      <c r="R38" s="250" t="s">
        <v>95</v>
      </c>
      <c r="S38" s="251"/>
      <c r="T38" s="251"/>
      <c r="U38" s="252"/>
      <c r="V38" s="23" t="s">
        <v>96</v>
      </c>
      <c r="W38" s="24"/>
      <c r="X38" s="24"/>
      <c r="Y38" s="33"/>
      <c r="Z38" s="33"/>
      <c r="AA38" s="283">
        <v>38869</v>
      </c>
      <c r="AB38" s="168"/>
      <c r="AC38" s="168"/>
      <c r="AD38" s="168"/>
      <c r="AE38" s="168"/>
      <c r="AF38" s="6"/>
      <c r="AG38" s="6"/>
      <c r="AH38" s="6"/>
      <c r="AI38" s="6"/>
      <c r="AJ38" s="6"/>
      <c r="AK38" s="6"/>
      <c r="AL38" s="36"/>
      <c r="AN38" s="37"/>
    </row>
    <row r="39" spans="1:40" ht="3" customHeight="1" x14ac:dyDescent="0.25">
      <c r="A39" s="284"/>
      <c r="B39" s="284"/>
      <c r="C39" s="284"/>
      <c r="D39" s="284"/>
      <c r="E39" s="284"/>
      <c r="F39" s="284"/>
      <c r="G39" s="284"/>
      <c r="H39" s="284"/>
      <c r="I39" s="284"/>
      <c r="J39" s="284"/>
      <c r="K39" s="284"/>
      <c r="L39" s="284"/>
      <c r="M39" s="284"/>
      <c r="N39" s="284"/>
      <c r="O39" s="284"/>
      <c r="P39" s="284"/>
      <c r="Q39" s="284"/>
      <c r="R39" s="251"/>
      <c r="S39" s="251"/>
      <c r="T39" s="251"/>
      <c r="U39" s="251"/>
      <c r="V39" s="251"/>
      <c r="W39" s="251"/>
      <c r="X39" s="251"/>
      <c r="Y39" s="251"/>
      <c r="Z39" s="251"/>
      <c r="AA39" s="251"/>
      <c r="AB39" s="251"/>
      <c r="AC39" s="251"/>
      <c r="AD39" s="251"/>
      <c r="AE39" s="251"/>
      <c r="AF39" s="251"/>
      <c r="AG39" s="251"/>
      <c r="AH39" s="251"/>
      <c r="AI39" s="251"/>
      <c r="AJ39" s="251"/>
      <c r="AK39" s="251"/>
      <c r="AL39" s="251"/>
    </row>
    <row r="40" spans="1:40" ht="12.75" customHeight="1" x14ac:dyDescent="0.25">
      <c r="A40" s="285" t="s">
        <v>97</v>
      </c>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7"/>
    </row>
    <row r="41" spans="1:40" ht="12.75" customHeight="1" x14ac:dyDescent="0.25">
      <c r="A41" s="288"/>
      <c r="B41" s="289"/>
      <c r="C41" s="289"/>
      <c r="D41" s="289"/>
      <c r="E41" s="289"/>
      <c r="F41" s="289"/>
      <c r="G41" s="289"/>
      <c r="H41" s="289"/>
      <c r="I41" s="289"/>
      <c r="J41" s="290"/>
      <c r="K41" s="250" t="s">
        <v>98</v>
      </c>
      <c r="L41" s="251"/>
      <c r="M41" s="251"/>
      <c r="N41" s="251"/>
      <c r="O41" s="251"/>
      <c r="P41" s="251"/>
      <c r="Q41" s="252"/>
      <c r="R41" s="250" t="s">
        <v>99</v>
      </c>
      <c r="S41" s="251"/>
      <c r="T41" s="251"/>
      <c r="U41" s="251"/>
      <c r="V41" s="251"/>
      <c r="W41" s="251"/>
      <c r="X41" s="252"/>
      <c r="Y41" s="250" t="s">
        <v>64</v>
      </c>
      <c r="Z41" s="251"/>
      <c r="AA41" s="251"/>
      <c r="AB41" s="251"/>
      <c r="AC41" s="251"/>
      <c r="AD41" s="251"/>
      <c r="AE41" s="251"/>
      <c r="AF41" s="251"/>
      <c r="AG41" s="251"/>
      <c r="AH41" s="251"/>
      <c r="AI41" s="251"/>
      <c r="AJ41" s="251"/>
      <c r="AK41" s="251"/>
      <c r="AL41" s="252"/>
    </row>
    <row r="42" spans="1:40" ht="12.75" customHeight="1" x14ac:dyDescent="0.25">
      <c r="A42" s="288" t="s">
        <v>100</v>
      </c>
      <c r="B42" s="289"/>
      <c r="C42" s="289"/>
      <c r="D42" s="289"/>
      <c r="E42" s="289"/>
      <c r="F42" s="289"/>
      <c r="G42" s="289"/>
      <c r="H42" s="289"/>
      <c r="I42" s="289"/>
      <c r="J42" s="290"/>
      <c r="K42" s="11" t="s">
        <v>101</v>
      </c>
      <c r="L42" s="291"/>
      <c r="M42" s="291"/>
      <c r="N42" s="291"/>
      <c r="O42" s="291"/>
      <c r="P42" s="291"/>
      <c r="Q42" s="292"/>
      <c r="R42" s="25"/>
      <c r="S42" s="293">
        <v>142286344.78999999</v>
      </c>
      <c r="T42" s="293">
        <v>142286344.78999999</v>
      </c>
      <c r="U42" s="293">
        <v>142286344.78999999</v>
      </c>
      <c r="V42" s="293">
        <v>142286344.78999999</v>
      </c>
      <c r="W42" s="293">
        <v>142286344.78999999</v>
      </c>
      <c r="X42" s="294">
        <v>142286344.78999999</v>
      </c>
      <c r="Y42" s="268"/>
      <c r="Z42" s="269"/>
      <c r="AA42" s="269"/>
      <c r="AB42" s="269"/>
      <c r="AC42" s="269"/>
      <c r="AD42" s="269"/>
      <c r="AE42" s="269"/>
      <c r="AF42" s="269"/>
      <c r="AG42" s="269"/>
      <c r="AH42" s="269"/>
      <c r="AI42" s="269"/>
      <c r="AJ42" s="269"/>
      <c r="AK42" s="269"/>
      <c r="AL42" s="270"/>
    </row>
    <row r="43" spans="1:40" ht="12.75" customHeight="1" x14ac:dyDescent="0.25">
      <c r="A43" s="262" t="s">
        <v>102</v>
      </c>
      <c r="B43" s="263"/>
      <c r="C43" s="263"/>
      <c r="D43" s="263"/>
      <c r="E43" s="263"/>
      <c r="F43" s="263"/>
      <c r="G43" s="263"/>
      <c r="H43" s="263"/>
      <c r="I43" s="263"/>
      <c r="J43" s="264"/>
      <c r="K43" s="12" t="s">
        <v>101</v>
      </c>
      <c r="L43" s="291"/>
      <c r="M43" s="291"/>
      <c r="N43" s="291"/>
      <c r="O43" s="291"/>
      <c r="P43" s="291"/>
      <c r="Q43" s="292"/>
      <c r="R43" s="25"/>
      <c r="S43" s="293">
        <v>1468000</v>
      </c>
      <c r="T43" s="293"/>
      <c r="U43" s="293"/>
      <c r="V43" s="293"/>
      <c r="W43" s="293"/>
      <c r="X43" s="294"/>
      <c r="Y43" s="220"/>
      <c r="Z43" s="221"/>
      <c r="AA43" s="221"/>
      <c r="AB43" s="221"/>
      <c r="AC43" s="221"/>
      <c r="AD43" s="221"/>
      <c r="AE43" s="221"/>
      <c r="AF43" s="221"/>
      <c r="AG43" s="221"/>
      <c r="AH43" s="221"/>
      <c r="AI43" s="221"/>
      <c r="AJ43" s="221"/>
      <c r="AK43" s="221"/>
      <c r="AL43" s="222"/>
    </row>
    <row r="44" spans="1:40" ht="12.75" customHeight="1" x14ac:dyDescent="0.25">
      <c r="A44" s="262" t="s">
        <v>103</v>
      </c>
      <c r="B44" s="263"/>
      <c r="C44" s="263"/>
      <c r="D44" s="263"/>
      <c r="E44" s="263"/>
      <c r="F44" s="263"/>
      <c r="G44" s="263"/>
      <c r="H44" s="263"/>
      <c r="I44" s="263"/>
      <c r="J44" s="264"/>
      <c r="K44" s="12" t="s">
        <v>101</v>
      </c>
      <c r="L44" s="291"/>
      <c r="M44" s="291"/>
      <c r="N44" s="291"/>
      <c r="O44" s="291"/>
      <c r="P44" s="291"/>
      <c r="Q44" s="292"/>
      <c r="R44" s="25"/>
      <c r="S44" s="293"/>
      <c r="T44" s="293"/>
      <c r="U44" s="293"/>
      <c r="V44" s="293"/>
      <c r="W44" s="293"/>
      <c r="X44" s="294"/>
      <c r="Y44" s="220"/>
      <c r="Z44" s="221"/>
      <c r="AA44" s="221"/>
      <c r="AB44" s="221"/>
      <c r="AC44" s="221"/>
      <c r="AD44" s="221"/>
      <c r="AE44" s="221"/>
      <c r="AF44" s="221"/>
      <c r="AG44" s="221"/>
      <c r="AH44" s="221"/>
      <c r="AI44" s="221"/>
      <c r="AJ44" s="221"/>
      <c r="AK44" s="221"/>
      <c r="AL44" s="222"/>
    </row>
    <row r="45" spans="1:40" ht="12.75" customHeight="1" x14ac:dyDescent="0.25">
      <c r="A45" s="262" t="s">
        <v>104</v>
      </c>
      <c r="B45" s="263"/>
      <c r="C45" s="263"/>
      <c r="D45" s="263"/>
      <c r="E45" s="263"/>
      <c r="F45" s="263"/>
      <c r="G45" s="263"/>
      <c r="H45" s="263"/>
      <c r="I45" s="263"/>
      <c r="J45" s="264"/>
      <c r="K45" s="12" t="s">
        <v>101</v>
      </c>
      <c r="L45" s="291"/>
      <c r="M45" s="291"/>
      <c r="N45" s="291"/>
      <c r="O45" s="291"/>
      <c r="P45" s="291"/>
      <c r="Q45" s="292"/>
      <c r="R45" s="25"/>
      <c r="S45" s="293"/>
      <c r="T45" s="293"/>
      <c r="U45" s="293"/>
      <c r="V45" s="293"/>
      <c r="W45" s="293"/>
      <c r="X45" s="294"/>
      <c r="Y45" s="220"/>
      <c r="Z45" s="221"/>
      <c r="AA45" s="221"/>
      <c r="AB45" s="221"/>
      <c r="AC45" s="221"/>
      <c r="AD45" s="221"/>
      <c r="AE45" s="221"/>
      <c r="AF45" s="221"/>
      <c r="AG45" s="221"/>
      <c r="AH45" s="221"/>
      <c r="AI45" s="221"/>
      <c r="AJ45" s="221"/>
      <c r="AK45" s="221"/>
      <c r="AL45" s="222"/>
    </row>
    <row r="46" spans="1:40" ht="12.75" customHeight="1" x14ac:dyDescent="0.25">
      <c r="A46" s="295" t="s">
        <v>105</v>
      </c>
      <c r="B46" s="296"/>
      <c r="C46" s="296"/>
      <c r="D46" s="296"/>
      <c r="E46" s="296"/>
      <c r="F46" s="296"/>
      <c r="G46" s="296"/>
      <c r="H46" s="296"/>
      <c r="I46" s="296"/>
      <c r="J46" s="297"/>
      <c r="K46" s="13"/>
      <c r="L46" s="298"/>
      <c r="M46" s="298"/>
      <c r="N46" s="298"/>
      <c r="O46" s="298"/>
      <c r="P46" s="298"/>
      <c r="Q46" s="299"/>
      <c r="R46" s="25"/>
      <c r="S46" s="293"/>
      <c r="T46" s="293"/>
      <c r="U46" s="293"/>
      <c r="V46" s="293"/>
      <c r="W46" s="293"/>
      <c r="X46" s="294"/>
      <c r="Y46" s="280"/>
      <c r="Z46" s="281"/>
      <c r="AA46" s="281"/>
      <c r="AB46" s="281"/>
      <c r="AC46" s="281"/>
      <c r="AD46" s="281"/>
      <c r="AE46" s="281"/>
      <c r="AF46" s="281"/>
      <c r="AG46" s="281"/>
      <c r="AH46" s="281"/>
      <c r="AI46" s="281"/>
      <c r="AJ46" s="281"/>
      <c r="AK46" s="281"/>
      <c r="AL46" s="282"/>
    </row>
    <row r="47" spans="1:40" ht="3" customHeight="1" x14ac:dyDescent="0.25">
      <c r="A47" s="251"/>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row>
    <row r="48" spans="1:40" ht="12.75" customHeight="1" x14ac:dyDescent="0.25">
      <c r="A48" s="300" t="s">
        <v>106</v>
      </c>
      <c r="B48" s="301"/>
      <c r="C48" s="301"/>
      <c r="D48" s="301"/>
      <c r="E48" s="301"/>
      <c r="F48" s="301"/>
      <c r="G48" s="301"/>
      <c r="H48" s="301"/>
      <c r="I48" s="301"/>
      <c r="J48" s="302"/>
      <c r="K48" s="303" t="s">
        <v>107</v>
      </c>
      <c r="L48" s="304"/>
      <c r="M48" s="304"/>
      <c r="N48" s="304"/>
      <c r="O48" s="305"/>
      <c r="P48" s="14"/>
      <c r="Q48" s="306" t="s">
        <v>108</v>
      </c>
      <c r="R48" s="307"/>
      <c r="S48" s="307"/>
      <c r="T48" s="307"/>
      <c r="U48" s="307"/>
      <c r="V48" s="307"/>
      <c r="W48" s="307"/>
      <c r="X48" s="307"/>
      <c r="Y48" s="307"/>
      <c r="Z48" s="307"/>
      <c r="AA48" s="307"/>
      <c r="AB48" s="307"/>
      <c r="AC48" s="307"/>
      <c r="AD48" s="308"/>
      <c r="AE48" s="153" t="s">
        <v>109</v>
      </c>
      <c r="AF48" s="154"/>
      <c r="AG48" s="154"/>
      <c r="AH48" s="155"/>
      <c r="AI48" s="153" t="s">
        <v>110</v>
      </c>
      <c r="AJ48" s="154"/>
      <c r="AK48" s="154"/>
      <c r="AL48" s="155"/>
    </row>
    <row r="49" spans="1:45" ht="12.75" customHeight="1" x14ac:dyDescent="0.25">
      <c r="A49" s="288" t="s">
        <v>111</v>
      </c>
      <c r="B49" s="289"/>
      <c r="C49" s="289"/>
      <c r="D49" s="289"/>
      <c r="E49" s="289"/>
      <c r="F49" s="289"/>
      <c r="G49" s="289"/>
      <c r="H49" s="289"/>
      <c r="I49" s="289"/>
      <c r="J49" s="290"/>
      <c r="K49" s="256">
        <v>28563764.59</v>
      </c>
      <c r="L49" s="257"/>
      <c r="M49" s="257"/>
      <c r="N49" s="257"/>
      <c r="O49" s="258"/>
      <c r="P49" s="15"/>
      <c r="Q49" s="288" t="s">
        <v>112</v>
      </c>
      <c r="R49" s="309"/>
      <c r="S49" s="309"/>
      <c r="T49" s="309"/>
      <c r="U49" s="309"/>
      <c r="V49" s="309"/>
      <c r="W49" s="309"/>
      <c r="X49" s="309"/>
      <c r="Y49" s="309"/>
      <c r="Z49" s="309"/>
      <c r="AA49" s="309"/>
      <c r="AB49" s="309"/>
      <c r="AC49" s="309"/>
      <c r="AD49" s="310"/>
      <c r="AE49" s="311">
        <v>0.26</v>
      </c>
      <c r="AF49" s="312"/>
      <c r="AG49" s="312"/>
      <c r="AH49" s="313"/>
      <c r="AI49" s="314">
        <v>0.08</v>
      </c>
      <c r="AJ49" s="315"/>
      <c r="AK49" s="315"/>
      <c r="AL49" s="316"/>
    </row>
    <row r="50" spans="1:45" ht="12.75" customHeight="1" x14ac:dyDescent="0.25">
      <c r="A50" s="262" t="s">
        <v>113</v>
      </c>
      <c r="B50" s="263"/>
      <c r="C50" s="263"/>
      <c r="D50" s="263"/>
      <c r="E50" s="263"/>
      <c r="F50" s="263"/>
      <c r="G50" s="263"/>
      <c r="H50" s="263"/>
      <c r="I50" s="263"/>
      <c r="J50" s="264"/>
      <c r="K50" s="317">
        <v>21127178.48</v>
      </c>
      <c r="L50" s="318"/>
      <c r="M50" s="318"/>
      <c r="N50" s="318"/>
      <c r="O50" s="319"/>
      <c r="P50" s="15"/>
      <c r="Q50" s="262" t="s">
        <v>7</v>
      </c>
      <c r="R50" s="263"/>
      <c r="S50" s="263"/>
      <c r="T50" s="263"/>
      <c r="U50" s="263"/>
      <c r="V50" s="263"/>
      <c r="W50" s="263"/>
      <c r="X50" s="263"/>
      <c r="Y50" s="263"/>
      <c r="Z50" s="263"/>
      <c r="AA50" s="263"/>
      <c r="AB50" s="263"/>
      <c r="AC50" s="263"/>
      <c r="AD50" s="264"/>
      <c r="AE50" s="320">
        <v>0.54</v>
      </c>
      <c r="AF50" s="321"/>
      <c r="AG50" s="321"/>
      <c r="AH50" s="322"/>
      <c r="AI50" s="323">
        <v>0.75</v>
      </c>
      <c r="AJ50" s="324"/>
      <c r="AK50" s="324"/>
      <c r="AL50" s="325"/>
    </row>
    <row r="51" spans="1:45" ht="12.75" customHeight="1" x14ac:dyDescent="0.25">
      <c r="A51" s="262" t="s">
        <v>114</v>
      </c>
      <c r="B51" s="263"/>
      <c r="C51" s="263"/>
      <c r="D51" s="263"/>
      <c r="E51" s="263"/>
      <c r="F51" s="263"/>
      <c r="G51" s="263"/>
      <c r="H51" s="263"/>
      <c r="I51" s="263"/>
      <c r="J51" s="264"/>
      <c r="K51" s="326">
        <f>+K49-K50</f>
        <v>7436586.1099999994</v>
      </c>
      <c r="L51" s="327"/>
      <c r="M51" s="327"/>
      <c r="N51" s="327"/>
      <c r="O51" s="328"/>
      <c r="P51" s="16"/>
      <c r="Q51" s="262" t="s">
        <v>115</v>
      </c>
      <c r="R51" s="263"/>
      <c r="S51" s="263"/>
      <c r="T51" s="263"/>
      <c r="U51" s="263"/>
      <c r="V51" s="263"/>
      <c r="W51" s="263"/>
      <c r="X51" s="263"/>
      <c r="Y51" s="263"/>
      <c r="Z51" s="263"/>
      <c r="AA51" s="263"/>
      <c r="AB51" s="263"/>
      <c r="AC51" s="263"/>
      <c r="AD51" s="264"/>
      <c r="AE51" s="329" t="s">
        <v>116</v>
      </c>
      <c r="AF51" s="330"/>
      <c r="AG51" s="330"/>
      <c r="AH51" s="331"/>
      <c r="AI51" s="332" t="s">
        <v>117</v>
      </c>
      <c r="AJ51" s="333"/>
      <c r="AK51" s="333"/>
      <c r="AL51" s="334"/>
    </row>
    <row r="52" spans="1:45" ht="12.75" customHeight="1" x14ac:dyDescent="0.25">
      <c r="A52" s="262" t="s">
        <v>118</v>
      </c>
      <c r="B52" s="263"/>
      <c r="C52" s="263"/>
      <c r="D52" s="263"/>
      <c r="E52" s="263"/>
      <c r="F52" s="263"/>
      <c r="G52" s="263"/>
      <c r="H52" s="263"/>
      <c r="I52" s="263"/>
      <c r="J52" s="264"/>
      <c r="K52" s="317">
        <v>27524096.98</v>
      </c>
      <c r="L52" s="318"/>
      <c r="M52" s="318"/>
      <c r="N52" s="318"/>
      <c r="O52" s="319"/>
      <c r="P52" s="15"/>
      <c r="Q52" s="262" t="s">
        <v>119</v>
      </c>
      <c r="R52" s="263"/>
      <c r="S52" s="263"/>
      <c r="T52" s="263"/>
      <c r="U52" s="263"/>
      <c r="V52" s="263"/>
      <c r="W52" s="263"/>
      <c r="X52" s="263"/>
      <c r="Y52" s="263"/>
      <c r="Z52" s="263"/>
      <c r="AA52" s="263"/>
      <c r="AB52" s="263"/>
      <c r="AC52" s="263"/>
      <c r="AD52" s="264"/>
      <c r="AE52" s="335">
        <v>0.63800000000000001</v>
      </c>
      <c r="AF52" s="336"/>
      <c r="AG52" s="336"/>
      <c r="AH52" s="337"/>
      <c r="AI52" s="338" t="s">
        <v>120</v>
      </c>
      <c r="AJ52" s="324"/>
      <c r="AK52" s="324"/>
      <c r="AL52" s="325"/>
    </row>
    <row r="53" spans="1:45" ht="12.75" customHeight="1" x14ac:dyDescent="0.25">
      <c r="A53" s="262" t="s">
        <v>121</v>
      </c>
      <c r="B53" s="263"/>
      <c r="C53" s="263"/>
      <c r="D53" s="263"/>
      <c r="E53" s="263"/>
      <c r="F53" s="263"/>
      <c r="G53" s="263"/>
      <c r="H53" s="263"/>
      <c r="I53" s="263"/>
      <c r="J53" s="264"/>
      <c r="K53" s="317">
        <v>34174238.960000001</v>
      </c>
      <c r="L53" s="318"/>
      <c r="M53" s="318"/>
      <c r="N53" s="318"/>
      <c r="O53" s="319"/>
      <c r="P53" s="15"/>
      <c r="Q53" s="262" t="s">
        <v>122</v>
      </c>
      <c r="R53" s="263"/>
      <c r="S53" s="263"/>
      <c r="T53" s="263"/>
      <c r="U53" s="263"/>
      <c r="V53" s="263"/>
      <c r="W53" s="263"/>
      <c r="X53" s="339"/>
      <c r="Y53" s="339"/>
      <c r="Z53" s="339"/>
      <c r="AA53" s="339"/>
      <c r="AB53" s="339"/>
      <c r="AC53" s="339"/>
      <c r="AD53" s="340"/>
      <c r="AE53" s="341" t="s">
        <v>123</v>
      </c>
      <c r="AF53" s="321"/>
      <c r="AG53" s="321"/>
      <c r="AH53" s="322"/>
      <c r="AI53" s="338" t="s">
        <v>124</v>
      </c>
      <c r="AJ53" s="324"/>
      <c r="AK53" s="324"/>
      <c r="AL53" s="325"/>
      <c r="AP53" s="38"/>
      <c r="AR53" s="39"/>
      <c r="AS53" s="39"/>
    </row>
    <row r="54" spans="1:45" ht="12.75" customHeight="1" x14ac:dyDescent="0.25">
      <c r="A54" s="262" t="s">
        <v>125</v>
      </c>
      <c r="B54" s="263"/>
      <c r="C54" s="263"/>
      <c r="D54" s="263"/>
      <c r="E54" s="263"/>
      <c r="F54" s="263"/>
      <c r="G54" s="263"/>
      <c r="H54" s="263"/>
      <c r="I54" s="263"/>
      <c r="J54" s="264"/>
      <c r="K54" s="326">
        <f>K52-K53</f>
        <v>-6650141.9800000004</v>
      </c>
      <c r="L54" s="327"/>
      <c r="M54" s="327"/>
      <c r="N54" s="327"/>
      <c r="O54" s="328"/>
      <c r="P54" s="16"/>
      <c r="Q54" s="262" t="s">
        <v>126</v>
      </c>
      <c r="R54" s="263"/>
      <c r="S54" s="263"/>
      <c r="T54" s="263"/>
      <c r="U54" s="263"/>
      <c r="V54" s="263"/>
      <c r="W54" s="263"/>
      <c r="X54" s="342"/>
      <c r="Y54" s="342"/>
      <c r="Z54" s="342"/>
      <c r="AA54" s="342"/>
      <c r="AB54" s="342"/>
      <c r="AC54" s="342"/>
      <c r="AD54" s="343"/>
      <c r="AE54" s="344" t="s">
        <v>14</v>
      </c>
      <c r="AF54" s="345"/>
      <c r="AG54" s="345"/>
      <c r="AH54" s="346"/>
      <c r="AI54" s="338" t="s">
        <v>14</v>
      </c>
      <c r="AJ54" s="324"/>
      <c r="AK54" s="324"/>
      <c r="AL54" s="325"/>
      <c r="AP54" s="38"/>
      <c r="AR54" s="39"/>
      <c r="AS54" s="39"/>
    </row>
    <row r="55" spans="1:45" ht="12.75" customHeight="1" x14ac:dyDescent="0.25">
      <c r="A55" s="262" t="s">
        <v>127</v>
      </c>
      <c r="B55" s="263"/>
      <c r="C55" s="263"/>
      <c r="D55" s="263"/>
      <c r="E55" s="263"/>
      <c r="F55" s="263"/>
      <c r="G55" s="263"/>
      <c r="H55" s="263"/>
      <c r="I55" s="263"/>
      <c r="J55" s="264"/>
      <c r="K55" s="347">
        <v>36616413.340000004</v>
      </c>
      <c r="L55" s="348"/>
      <c r="M55" s="348"/>
      <c r="N55" s="348"/>
      <c r="O55" s="349"/>
      <c r="P55" s="15"/>
      <c r="Q55" s="262" t="s">
        <v>128</v>
      </c>
      <c r="R55" s="263"/>
      <c r="S55" s="263"/>
      <c r="T55" s="263"/>
      <c r="U55" s="263"/>
      <c r="V55" s="263"/>
      <c r="W55" s="263"/>
      <c r="X55" s="263"/>
      <c r="Y55" s="263"/>
      <c r="Z55" s="263"/>
      <c r="AA55" s="263"/>
      <c r="AB55" s="263"/>
      <c r="AC55" s="263"/>
      <c r="AD55" s="264"/>
      <c r="AE55" s="335">
        <v>0.19900000000000001</v>
      </c>
      <c r="AF55" s="336"/>
      <c r="AG55" s="336"/>
      <c r="AH55" s="337"/>
      <c r="AI55" s="338" t="s">
        <v>129</v>
      </c>
      <c r="AJ55" s="324"/>
      <c r="AK55" s="324"/>
      <c r="AL55" s="325"/>
      <c r="AP55" s="38"/>
      <c r="AR55" s="39"/>
      <c r="AS55" s="39"/>
    </row>
    <row r="56" spans="1:45" ht="12.75" customHeight="1" x14ac:dyDescent="0.25">
      <c r="A56" s="262" t="s">
        <v>130</v>
      </c>
      <c r="B56" s="263"/>
      <c r="C56" s="263"/>
      <c r="D56" s="263"/>
      <c r="E56" s="263"/>
      <c r="F56" s="263"/>
      <c r="G56" s="263"/>
      <c r="H56" s="263"/>
      <c r="I56" s="263"/>
      <c r="J56" s="264"/>
      <c r="K56" s="326">
        <f>+K54+K55</f>
        <v>29966271.360000003</v>
      </c>
      <c r="L56" s="327"/>
      <c r="M56" s="327"/>
      <c r="N56" s="327"/>
      <c r="O56" s="328"/>
      <c r="P56" s="16"/>
      <c r="Q56" s="262" t="s">
        <v>131</v>
      </c>
      <c r="R56" s="339"/>
      <c r="S56" s="339"/>
      <c r="T56" s="339"/>
      <c r="U56" s="339"/>
      <c r="V56" s="339"/>
      <c r="W56" s="339"/>
      <c r="X56" s="339"/>
      <c r="Y56" s="339"/>
      <c r="Z56" s="339"/>
      <c r="AA56" s="339"/>
      <c r="AB56" s="339"/>
      <c r="AC56" s="339"/>
      <c r="AD56" s="340"/>
      <c r="AE56" s="350" t="s">
        <v>132</v>
      </c>
      <c r="AF56" s="330"/>
      <c r="AG56" s="330"/>
      <c r="AH56" s="331"/>
      <c r="AI56" s="338" t="s">
        <v>133</v>
      </c>
      <c r="AJ56" s="324"/>
      <c r="AK56" s="324"/>
      <c r="AL56" s="325"/>
      <c r="AO56" s="1">
        <f>23.2/30</f>
        <v>0.77333333333333332</v>
      </c>
      <c r="AP56" s="1">
        <f>AO56/5</f>
        <v>0.15466666666666667</v>
      </c>
    </row>
    <row r="57" spans="1:45" ht="12.75" customHeight="1" x14ac:dyDescent="0.25">
      <c r="A57" s="262" t="s">
        <v>134</v>
      </c>
      <c r="B57" s="263"/>
      <c r="C57" s="263"/>
      <c r="D57" s="263"/>
      <c r="E57" s="263"/>
      <c r="F57" s="263"/>
      <c r="G57" s="263"/>
      <c r="H57" s="263"/>
      <c r="I57" s="263"/>
      <c r="J57" s="264"/>
      <c r="K57" s="326">
        <v>9716408.4499999993</v>
      </c>
      <c r="L57" s="327"/>
      <c r="M57" s="327"/>
      <c r="N57" s="327"/>
      <c r="O57" s="328"/>
      <c r="P57" s="15"/>
      <c r="Q57" s="262" t="s">
        <v>135</v>
      </c>
      <c r="R57" s="342"/>
      <c r="S57" s="342"/>
      <c r="T57" s="342"/>
      <c r="U57" s="342"/>
      <c r="V57" s="342"/>
      <c r="W57" s="342"/>
      <c r="X57" s="342"/>
      <c r="Y57" s="342"/>
      <c r="Z57" s="342"/>
      <c r="AA57" s="342"/>
      <c r="AB57" s="342"/>
      <c r="AC57" s="342"/>
      <c r="AD57" s="343"/>
      <c r="AE57" s="360" t="s">
        <v>136</v>
      </c>
      <c r="AF57" s="361"/>
      <c r="AG57" s="361"/>
      <c r="AH57" s="362"/>
      <c r="AI57" s="363" t="s">
        <v>137</v>
      </c>
      <c r="AJ57" s="324"/>
      <c r="AK57" s="324"/>
      <c r="AL57" s="325"/>
      <c r="AP57" s="1">
        <f>AP56*1000</f>
        <v>154.66666666666669</v>
      </c>
    </row>
    <row r="58" spans="1:45" ht="12.75" customHeight="1" x14ac:dyDescent="0.25">
      <c r="A58" s="295" t="s">
        <v>138</v>
      </c>
      <c r="B58" s="296"/>
      <c r="C58" s="296"/>
      <c r="D58" s="296"/>
      <c r="E58" s="296"/>
      <c r="F58" s="296"/>
      <c r="G58" s="296"/>
      <c r="H58" s="296"/>
      <c r="I58" s="296"/>
      <c r="J58" s="297"/>
      <c r="K58" s="364">
        <v>24024261.48</v>
      </c>
      <c r="L58" s="365"/>
      <c r="M58" s="365"/>
      <c r="N58" s="365"/>
      <c r="O58" s="366"/>
      <c r="P58" s="15"/>
      <c r="Q58" s="262" t="s">
        <v>139</v>
      </c>
      <c r="R58" s="342"/>
      <c r="S58" s="342"/>
      <c r="T58" s="342"/>
      <c r="U58" s="342"/>
      <c r="V58" s="342"/>
      <c r="W58" s="342"/>
      <c r="X58" s="342"/>
      <c r="Y58" s="342"/>
      <c r="Z58" s="342"/>
      <c r="AA58" s="342"/>
      <c r="AB58" s="342"/>
      <c r="AC58" s="342"/>
      <c r="AD58" s="343"/>
      <c r="AE58" s="351" t="s">
        <v>140</v>
      </c>
      <c r="AF58" s="352"/>
      <c r="AG58" s="352"/>
      <c r="AH58" s="353"/>
      <c r="AI58" s="338" t="s">
        <v>140</v>
      </c>
      <c r="AJ58" s="324"/>
      <c r="AK58" s="324"/>
      <c r="AL58" s="325"/>
      <c r="AQ58" s="1">
        <f>AP58*30</f>
        <v>0</v>
      </c>
    </row>
    <row r="59" spans="1:45" ht="12.75" customHeight="1" x14ac:dyDescent="0.25">
      <c r="A59" s="177"/>
      <c r="B59" s="177"/>
      <c r="C59" s="177"/>
      <c r="D59" s="177"/>
      <c r="E59" s="177"/>
      <c r="F59" s="177"/>
      <c r="G59" s="177"/>
      <c r="H59" s="177"/>
      <c r="I59" s="177"/>
      <c r="J59" s="177"/>
      <c r="K59" s="177"/>
      <c r="L59" s="177"/>
      <c r="M59" s="177"/>
      <c r="N59" s="177"/>
      <c r="O59" s="177"/>
      <c r="P59" s="17"/>
      <c r="Q59" s="262" t="s">
        <v>141</v>
      </c>
      <c r="R59" s="342"/>
      <c r="S59" s="342"/>
      <c r="T59" s="342"/>
      <c r="U59" s="342"/>
      <c r="V59" s="342"/>
      <c r="W59" s="342"/>
      <c r="X59" s="342"/>
      <c r="Y59" s="342"/>
      <c r="Z59" s="342"/>
      <c r="AA59" s="342"/>
      <c r="AB59" s="342"/>
      <c r="AC59" s="342"/>
      <c r="AD59" s="343"/>
      <c r="AE59" s="351" t="s">
        <v>142</v>
      </c>
      <c r="AF59" s="352"/>
      <c r="AG59" s="352"/>
      <c r="AH59" s="353"/>
      <c r="AI59" s="338" t="s">
        <v>142</v>
      </c>
      <c r="AJ59" s="324"/>
      <c r="AK59" s="324"/>
      <c r="AL59" s="325"/>
    </row>
    <row r="60" spans="1:45" ht="12.75" customHeight="1" x14ac:dyDescent="0.25">
      <c r="A60" s="300" t="s">
        <v>143</v>
      </c>
      <c r="B60" s="301"/>
      <c r="C60" s="301"/>
      <c r="D60" s="301"/>
      <c r="E60" s="301"/>
      <c r="F60" s="301"/>
      <c r="G60" s="301"/>
      <c r="H60" s="301"/>
      <c r="I60" s="301"/>
      <c r="J60" s="301"/>
      <c r="K60" s="301"/>
      <c r="L60" s="301"/>
      <c r="M60" s="301"/>
      <c r="N60" s="301"/>
      <c r="O60" s="302"/>
      <c r="P60" s="14"/>
      <c r="Q60" s="295" t="s">
        <v>144</v>
      </c>
      <c r="R60" s="296"/>
      <c r="S60" s="296"/>
      <c r="T60" s="296"/>
      <c r="U60" s="296"/>
      <c r="V60" s="296"/>
      <c r="W60" s="296"/>
      <c r="X60" s="296"/>
      <c r="Y60" s="296"/>
      <c r="Z60" s="296"/>
      <c r="AA60" s="296"/>
      <c r="AB60" s="296"/>
      <c r="AC60" s="296"/>
      <c r="AD60" s="297"/>
      <c r="AE60" s="354" t="s">
        <v>145</v>
      </c>
      <c r="AF60" s="355"/>
      <c r="AG60" s="355"/>
      <c r="AH60" s="356"/>
      <c r="AI60" s="357" t="s">
        <v>146</v>
      </c>
      <c r="AJ60" s="358"/>
      <c r="AK60" s="358"/>
      <c r="AL60" s="359"/>
    </row>
    <row r="61" spans="1:45" ht="12.75" customHeight="1" x14ac:dyDescent="0.25">
      <c r="A61" s="376" t="s">
        <v>147</v>
      </c>
      <c r="B61" s="376"/>
      <c r="C61" s="376"/>
      <c r="D61" s="376"/>
      <c r="E61" s="376"/>
      <c r="F61" s="376"/>
      <c r="G61" s="376"/>
      <c r="H61" s="376"/>
      <c r="I61" s="376"/>
      <c r="J61" s="268" t="s">
        <v>148</v>
      </c>
      <c r="K61" s="269"/>
      <c r="L61" s="269"/>
      <c r="M61" s="269"/>
      <c r="N61" s="269"/>
      <c r="O61" s="270"/>
      <c r="P61" s="14"/>
      <c r="Q61" s="300" t="s">
        <v>149</v>
      </c>
      <c r="R61" s="301"/>
      <c r="S61" s="301"/>
      <c r="T61" s="301"/>
      <c r="U61" s="301"/>
      <c r="V61" s="301"/>
      <c r="W61" s="301"/>
      <c r="X61" s="301"/>
      <c r="Y61" s="301"/>
      <c r="Z61" s="301"/>
      <c r="AA61" s="301"/>
      <c r="AB61" s="301"/>
      <c r="AC61" s="301"/>
      <c r="AD61" s="301"/>
      <c r="AE61" s="301"/>
      <c r="AF61" s="301"/>
      <c r="AG61" s="301"/>
      <c r="AH61" s="301"/>
      <c r="AI61" s="301"/>
      <c r="AJ61" s="301"/>
      <c r="AK61" s="301"/>
      <c r="AL61" s="302"/>
    </row>
    <row r="62" spans="1:45" ht="12.75" customHeight="1" x14ac:dyDescent="0.25">
      <c r="A62" s="262" t="s">
        <v>150</v>
      </c>
      <c r="B62" s="263"/>
      <c r="C62" s="263"/>
      <c r="D62" s="377"/>
      <c r="E62" s="378">
        <v>2</v>
      </c>
      <c r="F62" s="345"/>
      <c r="G62" s="345"/>
      <c r="H62" s="345"/>
      <c r="I62" s="346"/>
      <c r="J62" s="371">
        <v>3</v>
      </c>
      <c r="K62" s="372"/>
      <c r="L62" s="372"/>
      <c r="M62" s="372"/>
      <c r="N62" s="221" t="s">
        <v>151</v>
      </c>
      <c r="O62" s="222"/>
      <c r="P62" s="14"/>
      <c r="Q62" s="26"/>
      <c r="R62" s="10"/>
      <c r="S62" s="10"/>
      <c r="T62" s="10"/>
      <c r="U62" s="10"/>
      <c r="V62" s="10"/>
      <c r="W62" s="10"/>
      <c r="X62" s="27"/>
      <c r="Y62" s="250" t="s">
        <v>152</v>
      </c>
      <c r="Z62" s="251"/>
      <c r="AA62" s="251"/>
      <c r="AB62" s="251"/>
      <c r="AC62" s="251"/>
      <c r="AD62" s="251"/>
      <c r="AE62" s="252"/>
      <c r="AF62" s="250" t="s">
        <v>153</v>
      </c>
      <c r="AG62" s="251"/>
      <c r="AH62" s="251"/>
      <c r="AI62" s="251"/>
      <c r="AJ62" s="251"/>
      <c r="AK62" s="251"/>
      <c r="AL62" s="252"/>
      <c r="AO62" s="1">
        <f>1100312</f>
        <v>1100312</v>
      </c>
    </row>
    <row r="63" spans="1:45" ht="14.25" customHeight="1" x14ac:dyDescent="0.25">
      <c r="A63" s="367" t="s">
        <v>154</v>
      </c>
      <c r="B63" s="368"/>
      <c r="C63" s="368"/>
      <c r="D63" s="368"/>
      <c r="E63" s="369">
        <v>9</v>
      </c>
      <c r="F63" s="369"/>
      <c r="G63" s="369"/>
      <c r="H63" s="369"/>
      <c r="I63" s="370"/>
      <c r="J63" s="371">
        <v>200</v>
      </c>
      <c r="K63" s="372"/>
      <c r="L63" s="372"/>
      <c r="M63" s="372"/>
      <c r="N63" s="221" t="s">
        <v>151</v>
      </c>
      <c r="O63" s="222"/>
      <c r="P63" s="14"/>
      <c r="Q63" s="288" t="s">
        <v>155</v>
      </c>
      <c r="R63" s="289"/>
      <c r="S63" s="289"/>
      <c r="T63" s="289"/>
      <c r="U63" s="289"/>
      <c r="V63" s="289"/>
      <c r="W63" s="289"/>
      <c r="X63" s="290"/>
      <c r="Y63" s="373">
        <v>120000</v>
      </c>
      <c r="Z63" s="374"/>
      <c r="AA63" s="374"/>
      <c r="AB63" s="374"/>
      <c r="AC63" s="374"/>
      <c r="AD63" s="374"/>
      <c r="AE63" s="375"/>
      <c r="AF63" s="379">
        <v>4475025</v>
      </c>
      <c r="AG63" s="380"/>
      <c r="AH63" s="380"/>
      <c r="AI63" s="380"/>
      <c r="AJ63" s="380"/>
      <c r="AK63" s="380"/>
      <c r="AL63" s="381"/>
      <c r="AO63" s="40">
        <f>AO62/3.6</f>
        <v>305642.22222222219</v>
      </c>
      <c r="AP63" s="39">
        <f>AO63/AP57</f>
        <v>1976.135057471264</v>
      </c>
    </row>
    <row r="64" spans="1:45" ht="14.25" customHeight="1" x14ac:dyDescent="0.25">
      <c r="A64" s="386" t="s">
        <v>156</v>
      </c>
      <c r="B64" s="387"/>
      <c r="C64" s="387"/>
      <c r="D64" s="387"/>
      <c r="E64" s="388">
        <v>1</v>
      </c>
      <c r="F64" s="388"/>
      <c r="G64" s="388"/>
      <c r="H64" s="388"/>
      <c r="I64" s="389"/>
      <c r="J64" s="390">
        <v>30</v>
      </c>
      <c r="K64" s="391"/>
      <c r="L64" s="391"/>
      <c r="M64" s="391"/>
      <c r="N64" s="281" t="s">
        <v>151</v>
      </c>
      <c r="O64" s="282"/>
      <c r="Q64" s="262" t="s">
        <v>157</v>
      </c>
      <c r="R64" s="263"/>
      <c r="S64" s="263"/>
      <c r="T64" s="263"/>
      <c r="U64" s="263"/>
      <c r="V64" s="263"/>
      <c r="W64" s="263"/>
      <c r="X64" s="264"/>
      <c r="Y64" s="392" t="s">
        <v>158</v>
      </c>
      <c r="Z64" s="393"/>
      <c r="AA64" s="393"/>
      <c r="AB64" s="393"/>
      <c r="AC64" s="393"/>
      <c r="AD64" s="393"/>
      <c r="AE64" s="394"/>
      <c r="AF64" s="395" t="s">
        <v>158</v>
      </c>
      <c r="AG64" s="345"/>
      <c r="AH64" s="345"/>
      <c r="AI64" s="345"/>
      <c r="AJ64" s="345"/>
      <c r="AK64" s="345"/>
      <c r="AL64" s="346"/>
    </row>
    <row r="65" spans="1:38" ht="12.75" customHeight="1" x14ac:dyDescent="0.25">
      <c r="A65" s="288" t="s">
        <v>159</v>
      </c>
      <c r="B65" s="289"/>
      <c r="C65" s="289"/>
      <c r="D65" s="289"/>
      <c r="E65" s="289"/>
      <c r="F65" s="289"/>
      <c r="G65" s="289"/>
      <c r="H65" s="289"/>
      <c r="I65" s="289"/>
      <c r="J65" s="425">
        <v>0</v>
      </c>
      <c r="K65" s="426"/>
      <c r="L65" s="426"/>
      <c r="M65" s="426"/>
      <c r="N65" s="269" t="s">
        <v>160</v>
      </c>
      <c r="O65" s="270"/>
      <c r="Q65" s="385" t="s">
        <v>161</v>
      </c>
      <c r="R65" s="427"/>
      <c r="S65" s="427"/>
      <c r="T65" s="427"/>
      <c r="U65" s="427"/>
      <c r="V65" s="427"/>
      <c r="W65" s="427"/>
      <c r="X65" s="428"/>
      <c r="Y65" s="382">
        <v>43861</v>
      </c>
      <c r="Z65" s="345"/>
      <c r="AA65" s="345"/>
      <c r="AB65" s="345"/>
      <c r="AC65" s="345"/>
      <c r="AD65" s="345"/>
      <c r="AE65" s="346"/>
      <c r="AF65" s="382">
        <v>43861</v>
      </c>
      <c r="AG65" s="345"/>
      <c r="AH65" s="345"/>
      <c r="AI65" s="345"/>
      <c r="AJ65" s="345"/>
      <c r="AK65" s="345"/>
      <c r="AL65" s="346"/>
    </row>
    <row r="66" spans="1:38" ht="12.75" customHeight="1" x14ac:dyDescent="0.25">
      <c r="A66" s="262" t="s">
        <v>162</v>
      </c>
      <c r="B66" s="263"/>
      <c r="C66" s="263"/>
      <c r="D66" s="263"/>
      <c r="E66" s="263"/>
      <c r="F66" s="263"/>
      <c r="G66" s="263"/>
      <c r="H66" s="263"/>
      <c r="I66" s="264"/>
      <c r="J66" s="383">
        <v>1100312</v>
      </c>
      <c r="K66" s="384"/>
      <c r="L66" s="384"/>
      <c r="M66" s="384"/>
      <c r="N66" s="221" t="s">
        <v>160</v>
      </c>
      <c r="O66" s="222"/>
      <c r="Q66" s="385" t="s">
        <v>163</v>
      </c>
      <c r="R66" s="342"/>
      <c r="S66" s="342"/>
      <c r="T66" s="342"/>
      <c r="U66" s="342"/>
      <c r="V66" s="342"/>
      <c r="W66" s="342"/>
      <c r="X66" s="343"/>
      <c r="Y66" s="382"/>
      <c r="Z66" s="345"/>
      <c r="AA66" s="345"/>
      <c r="AB66" s="345"/>
      <c r="AC66" s="345"/>
      <c r="AD66" s="345"/>
      <c r="AE66" s="346"/>
      <c r="AF66" s="382">
        <v>44135</v>
      </c>
      <c r="AG66" s="345"/>
      <c r="AH66" s="345"/>
      <c r="AI66" s="345"/>
      <c r="AJ66" s="345"/>
      <c r="AK66" s="345"/>
      <c r="AL66" s="346"/>
    </row>
    <row r="67" spans="1:38" ht="12.75" customHeight="1" x14ac:dyDescent="0.25">
      <c r="A67" s="262" t="s">
        <v>164</v>
      </c>
      <c r="B67" s="263"/>
      <c r="C67" s="263"/>
      <c r="D67" s="263"/>
      <c r="E67" s="263"/>
      <c r="F67" s="263"/>
      <c r="G67" s="263"/>
      <c r="H67" s="263"/>
      <c r="I67" s="264"/>
      <c r="J67" s="383">
        <v>881650</v>
      </c>
      <c r="K67" s="384"/>
      <c r="L67" s="384"/>
      <c r="M67" s="384"/>
      <c r="N67" s="221" t="s">
        <v>160</v>
      </c>
      <c r="O67" s="222"/>
      <c r="Q67" s="385" t="s">
        <v>165</v>
      </c>
      <c r="R67" s="342"/>
      <c r="S67" s="342"/>
      <c r="T67" s="342"/>
      <c r="U67" s="342"/>
      <c r="V67" s="342"/>
      <c r="W67" s="342"/>
      <c r="X67" s="343"/>
      <c r="Y67" s="395"/>
      <c r="Z67" s="345"/>
      <c r="AA67" s="345"/>
      <c r="AB67" s="345"/>
      <c r="AC67" s="345"/>
      <c r="AD67" s="345"/>
      <c r="AE67" s="346"/>
      <c r="AF67" s="223"/>
      <c r="AG67" s="423"/>
      <c r="AH67" s="423"/>
      <c r="AI67" s="423"/>
      <c r="AJ67" s="423"/>
      <c r="AK67" s="423"/>
      <c r="AL67" s="424"/>
    </row>
    <row r="68" spans="1:38" ht="12.75" customHeight="1" x14ac:dyDescent="0.25">
      <c r="A68" s="295" t="s">
        <v>166</v>
      </c>
      <c r="B68" s="296"/>
      <c r="C68" s="296"/>
      <c r="D68" s="296"/>
      <c r="E68" s="296"/>
      <c r="F68" s="296"/>
      <c r="G68" s="296"/>
      <c r="H68" s="296"/>
      <c r="I68" s="297"/>
      <c r="J68" s="410" t="s">
        <v>167</v>
      </c>
      <c r="K68" s="411"/>
      <c r="L68" s="411"/>
      <c r="M68" s="411"/>
      <c r="N68" s="411"/>
      <c r="O68" s="412"/>
      <c r="Q68" s="413" t="s">
        <v>168</v>
      </c>
      <c r="R68" s="414"/>
      <c r="S68" s="414"/>
      <c r="T68" s="414"/>
      <c r="U68" s="414"/>
      <c r="V68" s="414"/>
      <c r="W68" s="414"/>
      <c r="X68" s="415"/>
      <c r="Y68" s="416"/>
      <c r="Z68" s="417"/>
      <c r="AA68" s="417"/>
      <c r="AB68" s="417"/>
      <c r="AC68" s="417"/>
      <c r="AD68" s="417"/>
      <c r="AE68" s="418"/>
      <c r="AF68" s="416"/>
      <c r="AG68" s="417"/>
      <c r="AH68" s="417"/>
      <c r="AI68" s="417"/>
      <c r="AJ68" s="417"/>
      <c r="AK68" s="417"/>
      <c r="AL68" s="418"/>
    </row>
    <row r="69" spans="1:38" ht="8.25" customHeight="1" x14ac:dyDescent="0.25">
      <c r="A69" s="33"/>
      <c r="B69" s="33"/>
      <c r="C69" s="33"/>
      <c r="D69" s="33"/>
      <c r="E69" s="33"/>
      <c r="F69" s="33"/>
      <c r="G69" s="33"/>
      <c r="H69" s="33"/>
      <c r="I69" s="33"/>
      <c r="J69" s="14"/>
      <c r="K69" s="14"/>
      <c r="L69" s="14"/>
      <c r="M69" s="14"/>
      <c r="N69" s="14"/>
      <c r="O69" s="14"/>
      <c r="P69" s="42"/>
      <c r="Q69" s="42"/>
      <c r="R69" s="42"/>
      <c r="S69" s="42"/>
      <c r="T69" s="42"/>
      <c r="U69" s="42"/>
      <c r="V69" s="42"/>
      <c r="W69" s="42"/>
      <c r="X69" s="42"/>
      <c r="Y69" s="42"/>
      <c r="Z69" s="42"/>
      <c r="AA69" s="42"/>
      <c r="AB69" s="42"/>
      <c r="AC69" s="42"/>
      <c r="AD69" s="42"/>
      <c r="AE69" s="42"/>
      <c r="AF69" s="42"/>
      <c r="AG69" s="42"/>
      <c r="AH69" s="42"/>
      <c r="AI69" s="42"/>
      <c r="AJ69" s="42"/>
      <c r="AK69" s="42"/>
      <c r="AL69" s="42"/>
    </row>
    <row r="70" spans="1:38" ht="15" customHeight="1" x14ac:dyDescent="0.25">
      <c r="A70" s="419" t="s">
        <v>169</v>
      </c>
      <c r="B70" s="420"/>
      <c r="C70" s="420"/>
      <c r="D70" s="420"/>
      <c r="E70" s="420"/>
      <c r="F70" s="420"/>
      <c r="G70" s="420"/>
      <c r="H70" s="420"/>
      <c r="I70" s="420"/>
      <c r="J70" s="420"/>
      <c r="K70" s="420"/>
      <c r="L70" s="420"/>
      <c r="M70" s="420"/>
      <c r="N70" s="420"/>
      <c r="O70" s="420"/>
      <c r="P70" s="420"/>
      <c r="Q70" s="420"/>
      <c r="R70" s="420"/>
      <c r="S70" s="421"/>
      <c r="T70" s="422" t="s">
        <v>170</v>
      </c>
      <c r="U70" s="422"/>
      <c r="V70" s="422"/>
      <c r="W70" s="422"/>
      <c r="X70" s="422"/>
      <c r="Y70" s="422"/>
      <c r="Z70" s="422"/>
      <c r="AA70" s="422"/>
      <c r="AB70" s="422"/>
      <c r="AC70" s="422"/>
      <c r="AD70" s="422"/>
      <c r="AE70" s="422"/>
      <c r="AF70" s="422"/>
      <c r="AG70" s="422"/>
      <c r="AH70" s="422"/>
      <c r="AI70" s="422"/>
      <c r="AJ70" s="422"/>
      <c r="AK70" s="422"/>
      <c r="AL70" s="422"/>
    </row>
    <row r="71" spans="1:38" ht="41.25" customHeight="1" x14ac:dyDescent="0.25">
      <c r="A71" s="396"/>
      <c r="B71" s="397"/>
      <c r="C71" s="397"/>
      <c r="D71" s="397"/>
      <c r="E71" s="397"/>
      <c r="F71" s="397"/>
      <c r="G71" s="397"/>
      <c r="H71" s="397"/>
      <c r="I71" s="397"/>
      <c r="J71" s="397"/>
      <c r="K71" s="397"/>
      <c r="L71" s="397"/>
      <c r="M71" s="397"/>
      <c r="N71" s="397"/>
      <c r="O71" s="397"/>
      <c r="P71" s="397"/>
      <c r="Q71" s="397"/>
      <c r="R71" s="397"/>
      <c r="S71" s="398"/>
      <c r="T71" s="399"/>
      <c r="U71" s="399"/>
      <c r="V71" s="399"/>
      <c r="W71" s="399"/>
      <c r="X71" s="399"/>
      <c r="Y71" s="399"/>
      <c r="Z71" s="399"/>
      <c r="AA71" s="399"/>
      <c r="AB71" s="399"/>
      <c r="AC71" s="399"/>
      <c r="AD71" s="399"/>
      <c r="AE71" s="399"/>
      <c r="AF71" s="399"/>
      <c r="AG71" s="399"/>
      <c r="AH71" s="399"/>
      <c r="AI71" s="399"/>
      <c r="AJ71" s="399"/>
      <c r="AK71" s="399"/>
      <c r="AL71" s="399"/>
    </row>
    <row r="72" spans="1:38" ht="3.75" customHeight="1" x14ac:dyDescent="0.25">
      <c r="A72" s="21"/>
      <c r="B72" s="21"/>
      <c r="C72" s="21"/>
      <c r="D72" s="21"/>
      <c r="E72" s="21"/>
      <c r="F72" s="21"/>
      <c r="G72" s="21"/>
      <c r="H72" s="21"/>
      <c r="I72" s="21"/>
      <c r="J72" s="21"/>
      <c r="K72" s="21"/>
      <c r="L72" s="21"/>
      <c r="M72" s="21"/>
      <c r="N72" s="21"/>
      <c r="O72" s="21"/>
      <c r="P72" s="14"/>
      <c r="Q72" s="14"/>
      <c r="R72" s="14"/>
      <c r="S72" s="14"/>
      <c r="T72" s="14"/>
      <c r="U72" s="14"/>
      <c r="V72" s="14"/>
      <c r="W72" s="14"/>
      <c r="X72" s="14"/>
      <c r="Y72" s="14"/>
      <c r="Z72" s="14"/>
      <c r="AA72" s="14"/>
      <c r="AB72" s="14"/>
      <c r="AC72" s="14"/>
      <c r="AD72" s="14"/>
      <c r="AE72" s="14"/>
      <c r="AF72" s="14"/>
      <c r="AG72" s="14"/>
      <c r="AH72" s="14"/>
      <c r="AI72" s="14"/>
      <c r="AJ72" s="14"/>
      <c r="AK72" s="14"/>
      <c r="AL72" s="14"/>
    </row>
    <row r="73" spans="1:38" ht="12.75" customHeight="1" x14ac:dyDescent="0.25">
      <c r="A73" s="14" t="s">
        <v>171</v>
      </c>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row>
    <row r="74" spans="1:38" ht="12.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row>
    <row r="75" spans="1:38" ht="12.75" customHeight="1" x14ac:dyDescent="0.25">
      <c r="A75" s="400" t="s">
        <v>172</v>
      </c>
      <c r="B75" s="400"/>
      <c r="C75" s="400"/>
      <c r="D75" s="400"/>
      <c r="E75" s="400"/>
      <c r="F75" s="400"/>
      <c r="G75" s="400"/>
      <c r="H75" s="400"/>
      <c r="I75" s="14"/>
      <c r="J75" s="14"/>
      <c r="K75" s="14"/>
      <c r="L75" s="14"/>
      <c r="M75" s="14"/>
      <c r="N75" s="14"/>
      <c r="O75" s="43"/>
      <c r="P75" s="43"/>
      <c r="Q75" s="43"/>
      <c r="R75" s="43"/>
      <c r="S75" s="43"/>
      <c r="T75" s="43"/>
      <c r="U75" s="43"/>
      <c r="V75" s="43"/>
      <c r="W75" s="14"/>
      <c r="X75" s="14"/>
      <c r="Y75" s="14"/>
      <c r="Z75" s="14"/>
      <c r="AA75" s="14"/>
      <c r="AB75" s="14"/>
      <c r="AC75" s="14"/>
      <c r="AD75" s="44"/>
      <c r="AE75" s="44"/>
      <c r="AF75" s="44"/>
      <c r="AG75" s="44"/>
      <c r="AH75" s="44"/>
      <c r="AI75" s="44"/>
      <c r="AJ75" s="44"/>
      <c r="AK75" s="44"/>
      <c r="AL75" s="14"/>
    </row>
    <row r="76" spans="1:38" ht="12.75" customHeight="1" x14ac:dyDescent="0.25">
      <c r="A76" s="401" t="s">
        <v>173</v>
      </c>
      <c r="B76" s="401"/>
      <c r="C76" s="401"/>
      <c r="D76" s="401"/>
      <c r="E76" s="401"/>
      <c r="F76" s="401"/>
      <c r="G76" s="401"/>
      <c r="H76" s="401"/>
      <c r="I76" s="14"/>
      <c r="J76" s="14"/>
      <c r="K76" s="14"/>
      <c r="L76" s="14"/>
      <c r="M76" s="14"/>
      <c r="N76" s="14"/>
      <c r="O76" s="41"/>
      <c r="P76" s="41"/>
      <c r="Q76" s="41"/>
      <c r="R76" s="41"/>
      <c r="S76" s="41"/>
      <c r="T76" s="41"/>
      <c r="U76" s="41"/>
      <c r="V76" s="41"/>
      <c r="W76" s="14"/>
      <c r="X76" s="14"/>
      <c r="Y76" s="14"/>
      <c r="Z76" s="14"/>
      <c r="AA76" s="14"/>
      <c r="AB76" s="14"/>
      <c r="AC76" s="14"/>
      <c r="AD76" s="14"/>
      <c r="AE76" s="14"/>
      <c r="AF76" s="14"/>
      <c r="AG76" s="14"/>
      <c r="AH76" s="14"/>
      <c r="AI76" s="14"/>
      <c r="AJ76" s="14"/>
      <c r="AK76" s="14"/>
      <c r="AL76" s="14"/>
    </row>
    <row r="77" spans="1:38" ht="12.75" customHeight="1" x14ac:dyDescent="0.25"/>
    <row r="78" spans="1:38" ht="12.75" customHeight="1" x14ac:dyDescent="0.25"/>
    <row r="79" spans="1:38" ht="12.75" customHeight="1" x14ac:dyDescent="0.25"/>
    <row r="80" spans="1:38"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sheetData>
  <mergeCells count="286">
    <mergeCell ref="A71:S71"/>
    <mergeCell ref="T71:AL71"/>
    <mergeCell ref="A75:H75"/>
    <mergeCell ref="A76:H76"/>
    <mergeCell ref="A31:E32"/>
    <mergeCell ref="R31:U32"/>
    <mergeCell ref="V31:AL32"/>
    <mergeCell ref="A68:I68"/>
    <mergeCell ref="J68:O68"/>
    <mergeCell ref="Q68:X68"/>
    <mergeCell ref="Y68:AE68"/>
    <mergeCell ref="AF68:AL68"/>
    <mergeCell ref="A70:S70"/>
    <mergeCell ref="T70:AL70"/>
    <mergeCell ref="A67:I67"/>
    <mergeCell ref="J67:M67"/>
    <mergeCell ref="N67:O67"/>
    <mergeCell ref="Q67:X67"/>
    <mergeCell ref="Y67:AE67"/>
    <mergeCell ref="AF67:AL67"/>
    <mergeCell ref="A65:I65"/>
    <mergeCell ref="J65:M65"/>
    <mergeCell ref="N65:O65"/>
    <mergeCell ref="Q65:X65"/>
    <mergeCell ref="Y65:AE65"/>
    <mergeCell ref="AF65:AL65"/>
    <mergeCell ref="A66:I66"/>
    <mergeCell ref="J66:M66"/>
    <mergeCell ref="N66:O66"/>
    <mergeCell ref="Q66:X66"/>
    <mergeCell ref="Y66:AE66"/>
    <mergeCell ref="AF66:AL66"/>
    <mergeCell ref="A64:D64"/>
    <mergeCell ref="E64:I64"/>
    <mergeCell ref="J64:M64"/>
    <mergeCell ref="N64:O64"/>
    <mergeCell ref="Q64:X64"/>
    <mergeCell ref="Y64:AE64"/>
    <mergeCell ref="AF64:AL64"/>
    <mergeCell ref="A63:D63"/>
    <mergeCell ref="E63:I63"/>
    <mergeCell ref="J63:M63"/>
    <mergeCell ref="N63:O63"/>
    <mergeCell ref="Q63:X63"/>
    <mergeCell ref="Y63:AE63"/>
    <mergeCell ref="A61:I61"/>
    <mergeCell ref="J61:O61"/>
    <mergeCell ref="Q61:AL61"/>
    <mergeCell ref="A62:D62"/>
    <mergeCell ref="E62:I62"/>
    <mergeCell ref="J62:M62"/>
    <mergeCell ref="AF63:AL63"/>
    <mergeCell ref="N62:O62"/>
    <mergeCell ref="Y62:AE62"/>
    <mergeCell ref="AF62:AL62"/>
    <mergeCell ref="A59:O59"/>
    <mergeCell ref="Q59:AD59"/>
    <mergeCell ref="AE59:AH59"/>
    <mergeCell ref="AI59:AL59"/>
    <mergeCell ref="A60:O60"/>
    <mergeCell ref="Q60:AD60"/>
    <mergeCell ref="AE60:AH60"/>
    <mergeCell ref="AI60:AL60"/>
    <mergeCell ref="A57:J57"/>
    <mergeCell ref="K57:O57"/>
    <mergeCell ref="Q57:AD57"/>
    <mergeCell ref="AE57:AH57"/>
    <mergeCell ref="AI57:AL57"/>
    <mergeCell ref="A58:J58"/>
    <mergeCell ref="K58:O58"/>
    <mergeCell ref="Q58:AD58"/>
    <mergeCell ref="AE58:AH58"/>
    <mergeCell ref="AI58:AL58"/>
    <mergeCell ref="A55:J55"/>
    <mergeCell ref="K55:O55"/>
    <mergeCell ref="Q55:AD55"/>
    <mergeCell ref="AE55:AH55"/>
    <mergeCell ref="AI55:AL55"/>
    <mergeCell ref="A56:J56"/>
    <mergeCell ref="K56:O56"/>
    <mergeCell ref="Q56:AD56"/>
    <mergeCell ref="AE56:AH56"/>
    <mergeCell ref="AI56:AL56"/>
    <mergeCell ref="A53:J53"/>
    <mergeCell ref="K53:O53"/>
    <mergeCell ref="Q53:AD53"/>
    <mergeCell ref="AE53:AH53"/>
    <mergeCell ref="AI53:AL53"/>
    <mergeCell ref="A54:J54"/>
    <mergeCell ref="K54:O54"/>
    <mergeCell ref="Q54:AD54"/>
    <mergeCell ref="AE54:AH54"/>
    <mergeCell ref="AI54:AL54"/>
    <mergeCell ref="A51:J51"/>
    <mergeCell ref="K51:O51"/>
    <mergeCell ref="Q51:AD51"/>
    <mergeCell ref="AE51:AH51"/>
    <mergeCell ref="AI51:AL51"/>
    <mergeCell ref="A52:J52"/>
    <mergeCell ref="K52:O52"/>
    <mergeCell ref="Q52:AD52"/>
    <mergeCell ref="AE52:AH52"/>
    <mergeCell ref="AI52:AL52"/>
    <mergeCell ref="A49:J49"/>
    <mergeCell ref="K49:O49"/>
    <mergeCell ref="Q49:AD49"/>
    <mergeCell ref="AE49:AH49"/>
    <mergeCell ref="AI49:AL49"/>
    <mergeCell ref="A50:J50"/>
    <mergeCell ref="K50:O50"/>
    <mergeCell ref="Q50:AD50"/>
    <mergeCell ref="AE50:AH50"/>
    <mergeCell ref="AI50:AL50"/>
    <mergeCell ref="A43:J43"/>
    <mergeCell ref="L43:Q43"/>
    <mergeCell ref="S43:X43"/>
    <mergeCell ref="Y43:AL43"/>
    <mergeCell ref="AI48:AL48"/>
    <mergeCell ref="A44:J44"/>
    <mergeCell ref="L44:Q44"/>
    <mergeCell ref="S44:X44"/>
    <mergeCell ref="Y44:AL44"/>
    <mergeCell ref="A45:J45"/>
    <mergeCell ref="L45:Q45"/>
    <mergeCell ref="S45:X45"/>
    <mergeCell ref="Y45:AL45"/>
    <mergeCell ref="A46:J46"/>
    <mergeCell ref="L46:Q46"/>
    <mergeCell ref="S46:X46"/>
    <mergeCell ref="Y46:AL46"/>
    <mergeCell ref="A47:AL47"/>
    <mergeCell ref="A48:J48"/>
    <mergeCell ref="K48:O48"/>
    <mergeCell ref="Q48:AD48"/>
    <mergeCell ref="AE48:AH48"/>
    <mergeCell ref="R38:U38"/>
    <mergeCell ref="AA38:AE38"/>
    <mergeCell ref="A39:AL39"/>
    <mergeCell ref="A40:AL40"/>
    <mergeCell ref="A41:J41"/>
    <mergeCell ref="K41:Q41"/>
    <mergeCell ref="R41:X41"/>
    <mergeCell ref="Y41:AL41"/>
    <mergeCell ref="A42:J42"/>
    <mergeCell ref="L42:Q42"/>
    <mergeCell ref="S42:X42"/>
    <mergeCell ref="Y42:AL42"/>
    <mergeCell ref="A36:E36"/>
    <mergeCell ref="F36:I36"/>
    <mergeCell ref="J36:M36"/>
    <mergeCell ref="N36:Q36"/>
    <mergeCell ref="R36:U36"/>
    <mergeCell ref="V36:AL36"/>
    <mergeCell ref="A37:E37"/>
    <mergeCell ref="F37:I37"/>
    <mergeCell ref="J37:M37"/>
    <mergeCell ref="N37:Q37"/>
    <mergeCell ref="R37:U37"/>
    <mergeCell ref="V37:AL37"/>
    <mergeCell ref="A34:E34"/>
    <mergeCell ref="F34:I34"/>
    <mergeCell ref="J34:M34"/>
    <mergeCell ref="N34:Q34"/>
    <mergeCell ref="R34:U34"/>
    <mergeCell ref="V34:AL34"/>
    <mergeCell ref="A35:E35"/>
    <mergeCell ref="F35:I35"/>
    <mergeCell ref="J35:M35"/>
    <mergeCell ref="N35:Q35"/>
    <mergeCell ref="R35:U35"/>
    <mergeCell ref="V35:AL35"/>
    <mergeCell ref="F32:I32"/>
    <mergeCell ref="J32:M32"/>
    <mergeCell ref="N32:Q32"/>
    <mergeCell ref="A33:E33"/>
    <mergeCell ref="F33:I33"/>
    <mergeCell ref="J33:M33"/>
    <mergeCell ref="N33:Q33"/>
    <mergeCell ref="R33:U33"/>
    <mergeCell ref="V33:AL33"/>
    <mergeCell ref="A27:G27"/>
    <mergeCell ref="H27:P27"/>
    <mergeCell ref="W27:Z27"/>
    <mergeCell ref="AA27:AF27"/>
    <mergeCell ref="AG27:AL27"/>
    <mergeCell ref="A28:AL28"/>
    <mergeCell ref="A29:AL29"/>
    <mergeCell ref="A30:AL30"/>
    <mergeCell ref="F31:Q31"/>
    <mergeCell ref="A25:H25"/>
    <mergeCell ref="I25:M25"/>
    <mergeCell ref="N25:P25"/>
    <mergeCell ref="R25:T25"/>
    <mergeCell ref="U25:Z25"/>
    <mergeCell ref="AA25:AL25"/>
    <mergeCell ref="A26:H26"/>
    <mergeCell ref="I26:M26"/>
    <mergeCell ref="N26:P26"/>
    <mergeCell ref="R26:T26"/>
    <mergeCell ref="U26:Z26"/>
    <mergeCell ref="AA26:AL26"/>
    <mergeCell ref="A23:H23"/>
    <mergeCell ref="I23:M23"/>
    <mergeCell ref="N23:P23"/>
    <mergeCell ref="R23:T23"/>
    <mergeCell ref="U23:Z23"/>
    <mergeCell ref="A24:H24"/>
    <mergeCell ref="I24:M24"/>
    <mergeCell ref="N24:P24"/>
    <mergeCell ref="R24:T24"/>
    <mergeCell ref="U24:Z24"/>
    <mergeCell ref="A21:H21"/>
    <mergeCell ref="I21:M21"/>
    <mergeCell ref="N21:P21"/>
    <mergeCell ref="R21:T21"/>
    <mergeCell ref="U21:Z21"/>
    <mergeCell ref="A22:H22"/>
    <mergeCell ref="I22:M22"/>
    <mergeCell ref="N22:P22"/>
    <mergeCell ref="R22:T22"/>
    <mergeCell ref="U22:Z22"/>
    <mergeCell ref="A17:AL17"/>
    <mergeCell ref="A18:F18"/>
    <mergeCell ref="G18:T18"/>
    <mergeCell ref="AB18:AE18"/>
    <mergeCell ref="AF18:AG18"/>
    <mergeCell ref="AH18:AL18"/>
    <mergeCell ref="A19:AL19"/>
    <mergeCell ref="A20:H20"/>
    <mergeCell ref="I20:M20"/>
    <mergeCell ref="N20:T20"/>
    <mergeCell ref="U20:Z20"/>
    <mergeCell ref="AA20:AL20"/>
    <mergeCell ref="A13:AL13"/>
    <mergeCell ref="J14:M14"/>
    <mergeCell ref="N14:S14"/>
    <mergeCell ref="T14:Y14"/>
    <mergeCell ref="Z14:AG14"/>
    <mergeCell ref="AH14:AI14"/>
    <mergeCell ref="AJ14:AL14"/>
    <mergeCell ref="A15:AL15"/>
    <mergeCell ref="A16:AL16"/>
    <mergeCell ref="A10:E10"/>
    <mergeCell ref="F10:J10"/>
    <mergeCell ref="K10:S10"/>
    <mergeCell ref="T10:V10"/>
    <mergeCell ref="W10:AA10"/>
    <mergeCell ref="AB10:AL10"/>
    <mergeCell ref="A11:AL11"/>
    <mergeCell ref="K12:R12"/>
    <mergeCell ref="S12:X12"/>
    <mergeCell ref="Y12:AL12"/>
    <mergeCell ref="A8:E8"/>
    <mergeCell ref="F8:J8"/>
    <mergeCell ref="K8:S8"/>
    <mergeCell ref="T8:V8"/>
    <mergeCell ref="W8:AA8"/>
    <mergeCell ref="AB8:AL8"/>
    <mergeCell ref="A7:E7"/>
    <mergeCell ref="F7:J7"/>
    <mergeCell ref="A9:E9"/>
    <mergeCell ref="F9:J9"/>
    <mergeCell ref="K9:S9"/>
    <mergeCell ref="T9:V9"/>
    <mergeCell ref="W9:AA9"/>
    <mergeCell ref="AB9:AL9"/>
    <mergeCell ref="A1:AL1"/>
    <mergeCell ref="A2:AL2"/>
    <mergeCell ref="A3:AL3"/>
    <mergeCell ref="A4:AL4"/>
    <mergeCell ref="A5:E5"/>
    <mergeCell ref="F5:V5"/>
    <mergeCell ref="AB5:AE5"/>
    <mergeCell ref="AK5:AL5"/>
    <mergeCell ref="K7:S7"/>
    <mergeCell ref="T7:V7"/>
    <mergeCell ref="W7:Z7"/>
    <mergeCell ref="AB7:AD7"/>
    <mergeCell ref="A6:E6"/>
    <mergeCell ref="F6:J6"/>
    <mergeCell ref="K6:S6"/>
    <mergeCell ref="T6:V6"/>
    <mergeCell ref="W6:Z6"/>
    <mergeCell ref="AA6:AL6"/>
    <mergeCell ref="AE7:AI7"/>
    <mergeCell ref="AJ7:AL7"/>
  </mergeCells>
  <pageMargins left="0.7" right="0.7" top="0.75" bottom="0.75" header="0.3" footer="0.3"/>
  <pageSetup paperSize="1000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1"/>
  <sheetViews>
    <sheetView tabSelected="1" zoomScale="80" zoomScaleNormal="80" workbookViewId="0">
      <pane xSplit="3" ySplit="6" topLeftCell="D7" activePane="bottomRight" state="frozen"/>
      <selection pane="topRight" activeCell="D1" sqref="D1"/>
      <selection pane="bottomLeft" activeCell="A7" sqref="A7"/>
      <selection pane="bottomRight" activeCell="E30" sqref="E30:I30"/>
    </sheetView>
  </sheetViews>
  <sheetFormatPr defaultColWidth="9.140625" defaultRowHeight="18.75" x14ac:dyDescent="0.3"/>
  <cols>
    <col min="1" max="1" width="5.42578125" style="50" customWidth="1"/>
    <col min="2" max="2" width="15.42578125" style="50" customWidth="1"/>
    <col min="3" max="3" width="18.140625" style="50" customWidth="1"/>
    <col min="4" max="4" width="18.42578125" style="50" customWidth="1"/>
    <col min="5" max="9" width="27.42578125" style="50" customWidth="1"/>
    <col min="10" max="10" width="19.140625" style="50" customWidth="1"/>
    <col min="11" max="11" width="16.42578125" style="50" customWidth="1"/>
    <col min="12" max="12" width="70.42578125" style="50" bestFit="1" customWidth="1"/>
    <col min="13" max="13" width="16.5703125" style="50" customWidth="1"/>
    <col min="14" max="14" width="17" style="50" customWidth="1"/>
    <col min="15" max="15" width="17.5703125" style="50" customWidth="1"/>
    <col min="16" max="16" width="50" style="50" customWidth="1"/>
    <col min="17" max="16384" width="9.140625" style="50"/>
  </cols>
  <sheetData>
    <row r="1" spans="1:9" ht="6" customHeight="1" x14ac:dyDescent="0.3"/>
    <row r="2" spans="1:9" s="46" customFormat="1" x14ac:dyDescent="0.25">
      <c r="A2" s="55" t="s">
        <v>222</v>
      </c>
      <c r="C2" s="55"/>
      <c r="D2" s="55"/>
      <c r="E2" s="55"/>
      <c r="F2" s="55"/>
      <c r="G2" s="55"/>
      <c r="H2" s="55"/>
    </row>
    <row r="3" spans="1:9" s="46" customFormat="1" x14ac:dyDescent="0.25">
      <c r="A3" s="52" t="s">
        <v>226</v>
      </c>
      <c r="B3" s="55"/>
      <c r="C3" s="52"/>
      <c r="D3" s="52"/>
      <c r="E3" s="143"/>
      <c r="F3" s="143"/>
      <c r="G3" s="143"/>
      <c r="H3" s="143"/>
      <c r="I3" s="142"/>
    </row>
    <row r="4" spans="1:9" s="46" customFormat="1" ht="13.7" customHeight="1" thickBot="1" x14ac:dyDescent="0.3">
      <c r="B4" s="49"/>
      <c r="C4" s="49"/>
      <c r="D4" s="49"/>
      <c r="E4" s="49"/>
      <c r="F4" s="49"/>
      <c r="G4" s="49"/>
      <c r="H4" s="49"/>
    </row>
    <row r="5" spans="1:9" s="46" customFormat="1" x14ac:dyDescent="0.25">
      <c r="A5" s="450" t="s">
        <v>176</v>
      </c>
      <c r="B5" s="451"/>
      <c r="C5" s="452"/>
      <c r="D5" s="436" t="s">
        <v>178</v>
      </c>
      <c r="E5" s="438" t="s">
        <v>194</v>
      </c>
      <c r="F5" s="438" t="s">
        <v>190</v>
      </c>
      <c r="G5" s="438" t="s">
        <v>191</v>
      </c>
      <c r="H5" s="438" t="s">
        <v>192</v>
      </c>
      <c r="I5" s="438" t="s">
        <v>224</v>
      </c>
    </row>
    <row r="6" spans="1:9" s="49" customFormat="1" ht="19.5" thickBot="1" x14ac:dyDescent="0.3">
      <c r="A6" s="453"/>
      <c r="B6" s="454"/>
      <c r="C6" s="455"/>
      <c r="D6" s="437"/>
      <c r="E6" s="439"/>
      <c r="F6" s="439"/>
      <c r="G6" s="439"/>
      <c r="H6" s="439"/>
      <c r="I6" s="439"/>
    </row>
    <row r="7" spans="1:9" x14ac:dyDescent="0.3">
      <c r="A7" s="58">
        <v>1</v>
      </c>
      <c r="B7" s="434" t="s">
        <v>0</v>
      </c>
      <c r="C7" s="435"/>
      <c r="D7" s="65"/>
      <c r="E7" s="119">
        <v>10167</v>
      </c>
      <c r="F7" s="119">
        <v>10277</v>
      </c>
      <c r="G7" s="120">
        <v>10880</v>
      </c>
      <c r="H7" s="120">
        <v>11278</v>
      </c>
      <c r="I7" s="120">
        <v>11434</v>
      </c>
    </row>
    <row r="8" spans="1:9" ht="52.35" customHeight="1" x14ac:dyDescent="0.3">
      <c r="A8" s="75"/>
      <c r="B8" s="442"/>
      <c r="C8" s="443"/>
      <c r="D8" s="88"/>
      <c r="E8" s="444"/>
      <c r="F8" s="445"/>
      <c r="G8" s="445"/>
      <c r="H8" s="445"/>
      <c r="I8" s="446"/>
    </row>
    <row r="9" spans="1:9" ht="18" customHeight="1" x14ac:dyDescent="0.3">
      <c r="A9" s="431">
        <v>2</v>
      </c>
      <c r="B9" s="432" t="s">
        <v>1</v>
      </c>
      <c r="C9" s="433"/>
      <c r="D9" s="101" t="s">
        <v>185</v>
      </c>
      <c r="E9" s="121">
        <f>1-(E10/E11)</f>
        <v>0.44446356757680361</v>
      </c>
      <c r="F9" s="121">
        <f>1-(F10/F11)</f>
        <v>0.44378816575072555</v>
      </c>
      <c r="G9" s="122">
        <f t="shared" ref="G9:I9" si="0">1-(G10/G11)</f>
        <v>0.3610196619703433</v>
      </c>
      <c r="H9" s="123">
        <f t="shared" si="0"/>
        <v>0.37992461427248825</v>
      </c>
      <c r="I9" s="123">
        <f t="shared" si="0"/>
        <v>0.4350232720930699</v>
      </c>
    </row>
    <row r="10" spans="1:9" x14ac:dyDescent="0.3">
      <c r="A10" s="431"/>
      <c r="B10" s="429" t="s">
        <v>2</v>
      </c>
      <c r="C10" s="430"/>
      <c r="D10" s="67"/>
      <c r="E10" s="145">
        <v>2236888</v>
      </c>
      <c r="F10" s="145">
        <v>2258086</v>
      </c>
      <c r="G10" s="145">
        <v>2431863</v>
      </c>
      <c r="H10" s="145">
        <v>2615389</v>
      </c>
      <c r="I10" s="145">
        <v>2564987</v>
      </c>
    </row>
    <row r="11" spans="1:9" ht="16.7" customHeight="1" x14ac:dyDescent="0.3">
      <c r="A11" s="431"/>
      <c r="B11" s="429" t="s">
        <v>3</v>
      </c>
      <c r="C11" s="430"/>
      <c r="D11" s="67"/>
      <c r="E11" s="145">
        <v>4026537</v>
      </c>
      <c r="F11" s="145">
        <v>4059759</v>
      </c>
      <c r="G11" s="145">
        <v>3805849.5</v>
      </c>
      <c r="H11" s="145">
        <v>4217856.5061592627</v>
      </c>
      <c r="I11" s="145">
        <v>4539987</v>
      </c>
    </row>
    <row r="12" spans="1:9" ht="55.7" customHeight="1" x14ac:dyDescent="0.3">
      <c r="A12" s="90"/>
      <c r="B12" s="91"/>
      <c r="C12" s="92"/>
      <c r="D12" s="86"/>
      <c r="E12" s="447"/>
      <c r="F12" s="448"/>
      <c r="G12" s="448"/>
      <c r="H12" s="448"/>
      <c r="I12" s="449"/>
    </row>
    <row r="13" spans="1:9" ht="18" customHeight="1" x14ac:dyDescent="0.3">
      <c r="A13" s="431">
        <v>3</v>
      </c>
      <c r="B13" s="432" t="s">
        <v>4</v>
      </c>
      <c r="C13" s="433"/>
      <c r="D13" s="101" t="s">
        <v>186</v>
      </c>
      <c r="E13" s="124">
        <f>E14/E15</f>
        <v>0.91904801967887473</v>
      </c>
      <c r="F13" s="124">
        <f>F14/F15</f>
        <v>0.92548973512808619</v>
      </c>
      <c r="G13" s="125">
        <f>G14/G15</f>
        <v>0.93183547075870987</v>
      </c>
      <c r="H13" s="125">
        <f t="shared" ref="H13:I13" si="1">H14/H15</f>
        <v>0.93685401211773778</v>
      </c>
      <c r="I13" s="123">
        <f t="shared" si="1"/>
        <v>0.92512715288462821</v>
      </c>
    </row>
    <row r="14" spans="1:9" x14ac:dyDescent="0.3">
      <c r="A14" s="431"/>
      <c r="B14" s="429" t="s">
        <v>6</v>
      </c>
      <c r="C14" s="430"/>
      <c r="D14" s="67"/>
      <c r="E14" s="146">
        <v>52354183.901785769</v>
      </c>
      <c r="F14" s="146">
        <v>54563557.964285709</v>
      </c>
      <c r="G14" s="146">
        <v>59069301.850892857</v>
      </c>
      <c r="H14" s="146">
        <v>81636807.100892365</v>
      </c>
      <c r="I14" s="146">
        <v>81524528.330356926</v>
      </c>
    </row>
    <row r="15" spans="1:9" x14ac:dyDescent="0.3">
      <c r="A15" s="431"/>
      <c r="B15" s="429" t="s">
        <v>5</v>
      </c>
      <c r="C15" s="430"/>
      <c r="D15" s="67"/>
      <c r="E15" s="146">
        <v>56965667.495893069</v>
      </c>
      <c r="F15" s="146">
        <v>58956416.147321403</v>
      </c>
      <c r="G15" s="146">
        <v>63390269.746651769</v>
      </c>
      <c r="H15" s="146">
        <v>87139304.571428552</v>
      </c>
      <c r="I15" s="146">
        <v>88122511.674374968</v>
      </c>
    </row>
    <row r="16" spans="1:9" ht="36.6" customHeight="1" x14ac:dyDescent="0.3">
      <c r="A16" s="90"/>
      <c r="B16" s="91"/>
      <c r="C16" s="92"/>
      <c r="D16" s="68"/>
      <c r="E16" s="456"/>
      <c r="F16" s="457"/>
      <c r="G16" s="457"/>
      <c r="H16" s="457"/>
      <c r="I16" s="458"/>
    </row>
    <row r="17" spans="1:9" ht="18" customHeight="1" x14ac:dyDescent="0.3">
      <c r="A17" s="90">
        <v>4</v>
      </c>
      <c r="B17" s="440" t="s">
        <v>188</v>
      </c>
      <c r="C17" s="441"/>
      <c r="D17" s="66"/>
      <c r="E17" s="126" t="e">
        <f>E19/E18</f>
        <v>#DIV/0!</v>
      </c>
      <c r="F17" s="126" t="e">
        <f t="shared" ref="F17:I17" si="2">F19/F18</f>
        <v>#DIV/0!</v>
      </c>
      <c r="G17" s="126" t="e">
        <f t="shared" si="2"/>
        <v>#DIV/0!</v>
      </c>
      <c r="H17" s="126" t="e">
        <f t="shared" si="2"/>
        <v>#DIV/0!</v>
      </c>
      <c r="I17" s="127" t="e">
        <f t="shared" si="2"/>
        <v>#DIV/0!</v>
      </c>
    </row>
    <row r="18" spans="1:9" x14ac:dyDescent="0.3">
      <c r="A18" s="90"/>
      <c r="B18" s="471" t="s">
        <v>179</v>
      </c>
      <c r="C18" s="472"/>
      <c r="D18" s="68"/>
      <c r="E18" s="128"/>
      <c r="F18" s="128"/>
      <c r="G18" s="128"/>
      <c r="H18" s="128"/>
      <c r="I18" s="129"/>
    </row>
    <row r="19" spans="1:9" ht="16.350000000000001" customHeight="1" x14ac:dyDescent="0.3">
      <c r="A19" s="90"/>
      <c r="B19" s="471" t="s">
        <v>180</v>
      </c>
      <c r="C19" s="472"/>
      <c r="D19" s="68"/>
      <c r="E19" s="128"/>
      <c r="F19" s="128"/>
      <c r="G19" s="128"/>
      <c r="H19" s="128"/>
      <c r="I19" s="129"/>
    </row>
    <row r="20" spans="1:9" ht="30.6" customHeight="1" x14ac:dyDescent="0.3">
      <c r="A20" s="144"/>
      <c r="B20" s="114"/>
      <c r="C20" s="115"/>
      <c r="D20" s="117"/>
      <c r="E20" s="459"/>
      <c r="F20" s="460"/>
      <c r="G20" s="460"/>
      <c r="H20" s="460"/>
      <c r="I20" s="461"/>
    </row>
    <row r="21" spans="1:9" ht="18" customHeight="1" x14ac:dyDescent="0.3">
      <c r="A21" s="90">
        <v>5</v>
      </c>
      <c r="B21" s="432" t="s">
        <v>193</v>
      </c>
      <c r="C21" s="433"/>
      <c r="D21" s="101" t="s">
        <v>187</v>
      </c>
      <c r="E21" s="130">
        <f>E22/E15</f>
        <v>0</v>
      </c>
      <c r="F21" s="130">
        <f>F22/F15</f>
        <v>0</v>
      </c>
      <c r="G21" s="130">
        <f>G22/G15</f>
        <v>0</v>
      </c>
      <c r="H21" s="130">
        <f>H22/H15</f>
        <v>0</v>
      </c>
      <c r="I21" s="131">
        <f>I22/I15</f>
        <v>0</v>
      </c>
    </row>
    <row r="22" spans="1:9" x14ac:dyDescent="0.3">
      <c r="A22" s="90"/>
      <c r="B22" s="471" t="s">
        <v>181</v>
      </c>
      <c r="C22" s="472"/>
      <c r="D22" s="68"/>
      <c r="E22" s="132"/>
      <c r="F22" s="132"/>
      <c r="G22" s="132"/>
      <c r="H22" s="132"/>
      <c r="I22" s="133"/>
    </row>
    <row r="23" spans="1:9" ht="45.6" customHeight="1" x14ac:dyDescent="0.3">
      <c r="A23" s="144"/>
      <c r="B23" s="114"/>
      <c r="C23" s="115"/>
      <c r="D23" s="116"/>
      <c r="E23" s="465"/>
      <c r="F23" s="466"/>
      <c r="G23" s="466"/>
      <c r="H23" s="466"/>
      <c r="I23" s="467"/>
    </row>
    <row r="24" spans="1:9" x14ac:dyDescent="0.3">
      <c r="A24" s="431">
        <v>6</v>
      </c>
      <c r="B24" s="432" t="s">
        <v>8</v>
      </c>
      <c r="C24" s="433"/>
      <c r="D24" s="108" t="s">
        <v>206</v>
      </c>
      <c r="E24" s="134" t="s">
        <v>225</v>
      </c>
      <c r="F24" s="134" t="s">
        <v>225</v>
      </c>
      <c r="G24" s="134" t="s">
        <v>225</v>
      </c>
      <c r="H24" s="134" t="s">
        <v>225</v>
      </c>
      <c r="I24" s="135" t="s">
        <v>225</v>
      </c>
    </row>
    <row r="25" spans="1:9" x14ac:dyDescent="0.3">
      <c r="A25" s="431"/>
      <c r="B25" s="429" t="s">
        <v>9</v>
      </c>
      <c r="C25" s="430"/>
      <c r="D25" s="68"/>
      <c r="E25" s="136">
        <v>26</v>
      </c>
      <c r="F25" s="136">
        <v>24</v>
      </c>
      <c r="G25" s="136">
        <v>25</v>
      </c>
      <c r="H25" s="136">
        <v>25</v>
      </c>
      <c r="I25" s="137">
        <v>20</v>
      </c>
    </row>
    <row r="26" spans="1:9" x14ac:dyDescent="0.3">
      <c r="A26" s="431"/>
      <c r="B26" s="429" t="s">
        <v>10</v>
      </c>
      <c r="C26" s="430"/>
      <c r="D26" s="68"/>
      <c r="E26" s="138">
        <f>E7/E25</f>
        <v>391.03846153846155</v>
      </c>
      <c r="F26" s="138">
        <f>F7/F25</f>
        <v>428.20833333333331</v>
      </c>
      <c r="G26" s="138">
        <f>G7/G25</f>
        <v>435.2</v>
      </c>
      <c r="H26" s="138">
        <f>H7/H25</f>
        <v>451.12</v>
      </c>
      <c r="I26" s="139">
        <f>I7/I25</f>
        <v>571.70000000000005</v>
      </c>
    </row>
    <row r="27" spans="1:9" ht="15.6" customHeight="1" x14ac:dyDescent="0.3">
      <c r="A27" s="90"/>
      <c r="B27" s="91"/>
      <c r="C27" s="92"/>
      <c r="D27" s="68"/>
      <c r="E27" s="468"/>
      <c r="F27" s="469"/>
      <c r="G27" s="469"/>
      <c r="H27" s="469"/>
      <c r="I27" s="470"/>
    </row>
    <row r="28" spans="1:9" ht="18" customHeight="1" x14ac:dyDescent="0.3">
      <c r="A28" s="431">
        <v>7</v>
      </c>
      <c r="B28" s="476" t="s">
        <v>11</v>
      </c>
      <c r="C28" s="59" t="s">
        <v>12</v>
      </c>
      <c r="D28" s="69"/>
      <c r="E28" s="132"/>
      <c r="F28" s="132"/>
      <c r="G28" s="132"/>
      <c r="H28" s="132"/>
      <c r="I28" s="133"/>
    </row>
    <row r="29" spans="1:9" ht="18" customHeight="1" thickBot="1" x14ac:dyDescent="0.35">
      <c r="A29" s="474"/>
      <c r="B29" s="477"/>
      <c r="C29" s="59" t="s">
        <v>13</v>
      </c>
      <c r="D29" s="111" t="s">
        <v>14</v>
      </c>
      <c r="E29" s="140"/>
      <c r="F29" s="140"/>
      <c r="G29" s="140"/>
      <c r="H29" s="140"/>
      <c r="I29" s="141"/>
    </row>
    <row r="30" spans="1:9" ht="33.6" customHeight="1" thickBot="1" x14ac:dyDescent="0.35">
      <c r="A30" s="475"/>
      <c r="B30" s="478"/>
      <c r="C30" s="60"/>
      <c r="D30" s="70"/>
      <c r="E30" s="462"/>
      <c r="F30" s="463"/>
      <c r="G30" s="463"/>
      <c r="H30" s="463"/>
      <c r="I30" s="464"/>
    </row>
    <row r="31" spans="1:9" ht="25.35" customHeight="1" x14ac:dyDescent="0.3">
      <c r="A31" s="49"/>
      <c r="B31" s="473" t="s">
        <v>223</v>
      </c>
      <c r="C31" s="473"/>
      <c r="D31" s="473"/>
      <c r="E31" s="473"/>
      <c r="F31" s="473"/>
      <c r="G31" s="473"/>
      <c r="H31" s="473"/>
      <c r="I31" s="473"/>
    </row>
    <row r="32" spans="1:9" x14ac:dyDescent="0.3">
      <c r="A32" s="49"/>
      <c r="B32" s="76"/>
      <c r="C32" s="77"/>
      <c r="D32" s="78"/>
      <c r="E32" s="118"/>
      <c r="F32" s="118"/>
      <c r="G32" s="118"/>
      <c r="H32" s="118"/>
      <c r="I32" s="118"/>
    </row>
    <row r="33" spans="1:8" ht="12.6" customHeight="1" x14ac:dyDescent="0.3"/>
    <row r="34" spans="1:8" x14ac:dyDescent="0.3">
      <c r="A34" s="45"/>
      <c r="B34" s="45"/>
    </row>
    <row r="35" spans="1:8" x14ac:dyDescent="0.3">
      <c r="C35" s="53"/>
      <c r="D35" s="53"/>
      <c r="E35" s="53"/>
      <c r="F35" s="53"/>
      <c r="G35" s="47"/>
      <c r="H35" s="47"/>
    </row>
    <row r="36" spans="1:8" x14ac:dyDescent="0.3">
      <c r="C36" s="48"/>
      <c r="D36" s="48"/>
      <c r="E36" s="48"/>
      <c r="F36" s="48"/>
      <c r="G36" s="46"/>
      <c r="H36" s="46"/>
    </row>
    <row r="40" spans="1:8" x14ac:dyDescent="0.3">
      <c r="C40" s="51"/>
      <c r="D40" s="51"/>
      <c r="E40" s="51"/>
      <c r="F40" s="51"/>
    </row>
    <row r="41" spans="1:8" x14ac:dyDescent="0.3">
      <c r="C41" s="51"/>
      <c r="D41" s="51"/>
      <c r="E41" s="51"/>
      <c r="F41" s="51"/>
    </row>
  </sheetData>
  <mergeCells count="36">
    <mergeCell ref="B31:I31"/>
    <mergeCell ref="A28:A30"/>
    <mergeCell ref="B28:B30"/>
    <mergeCell ref="A24:A26"/>
    <mergeCell ref="B21:C21"/>
    <mergeCell ref="B22:C22"/>
    <mergeCell ref="B24:C24"/>
    <mergeCell ref="B25:C25"/>
    <mergeCell ref="B26:C26"/>
    <mergeCell ref="E20:I20"/>
    <mergeCell ref="E30:I30"/>
    <mergeCell ref="E23:I23"/>
    <mergeCell ref="E27:I27"/>
    <mergeCell ref="B18:C18"/>
    <mergeCell ref="B19:C19"/>
    <mergeCell ref="B7:C7"/>
    <mergeCell ref="D5:D6"/>
    <mergeCell ref="G5:G6"/>
    <mergeCell ref="B17:C17"/>
    <mergeCell ref="E5:E6"/>
    <mergeCell ref="F5:F6"/>
    <mergeCell ref="B8:C8"/>
    <mergeCell ref="E8:I8"/>
    <mergeCell ref="E12:I12"/>
    <mergeCell ref="H5:H6"/>
    <mergeCell ref="I5:I6"/>
    <mergeCell ref="A5:C6"/>
    <mergeCell ref="E16:I16"/>
    <mergeCell ref="A13:A15"/>
    <mergeCell ref="B13:C13"/>
    <mergeCell ref="B14:C14"/>
    <mergeCell ref="B15:C15"/>
    <mergeCell ref="A9:A11"/>
    <mergeCell ref="B9:C9"/>
    <mergeCell ref="B10:C10"/>
    <mergeCell ref="B11:C11"/>
  </mergeCells>
  <printOptions horizontalCentered="1"/>
  <pageMargins left="0.23622047244094491" right="0.23622047244094491" top="0.23622047244094491" bottom="0.15748031496062992" header="0.19685039370078741" footer="0.19685039370078741"/>
  <pageSetup paperSize="309" scale="70" fitToWidth="0"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45"/>
  <sheetViews>
    <sheetView topLeftCell="A18" workbookViewId="0">
      <selection activeCell="F25" sqref="F25"/>
    </sheetView>
  </sheetViews>
  <sheetFormatPr defaultColWidth="9.140625" defaultRowHeight="18.75" x14ac:dyDescent="0.3"/>
  <cols>
    <col min="1" max="1" width="9.140625" style="50"/>
    <col min="2" max="2" width="5.42578125" style="50" customWidth="1"/>
    <col min="3" max="3" width="15.42578125" style="50" customWidth="1"/>
    <col min="4" max="4" width="18.140625" style="50" customWidth="1"/>
    <col min="5" max="5" width="18.42578125" style="50" customWidth="1"/>
    <col min="6" max="6" width="29.42578125" style="50" customWidth="1"/>
    <col min="7" max="7" width="29" style="50" customWidth="1"/>
    <col min="8" max="8" width="30.140625" style="50" customWidth="1"/>
    <col min="9" max="9" width="29.85546875" style="50" customWidth="1"/>
    <col min="10" max="10" width="19.140625" style="50" customWidth="1"/>
    <col min="11" max="11" width="16.42578125" style="50" customWidth="1"/>
    <col min="12" max="12" width="70.42578125" style="50" bestFit="1" customWidth="1"/>
    <col min="13" max="13" width="16.5703125" style="50" customWidth="1"/>
    <col min="14" max="14" width="17" style="50" customWidth="1"/>
    <col min="15" max="15" width="17.5703125" style="50" customWidth="1"/>
    <col min="16" max="16" width="50" style="50" customWidth="1"/>
    <col min="17" max="16384" width="9.140625" style="50"/>
  </cols>
  <sheetData>
    <row r="2" spans="2:9" s="46" customFormat="1" x14ac:dyDescent="0.25">
      <c r="C2" s="55" t="s">
        <v>177</v>
      </c>
      <c r="D2" s="55"/>
      <c r="E2" s="55"/>
      <c r="F2" s="55"/>
      <c r="G2" s="55"/>
      <c r="H2" s="55"/>
    </row>
    <row r="3" spans="2:9" s="46" customFormat="1" x14ac:dyDescent="0.25">
      <c r="C3" s="52" t="s">
        <v>189</v>
      </c>
      <c r="D3" s="52"/>
      <c r="E3" s="52"/>
      <c r="F3" s="52"/>
      <c r="G3" s="52"/>
      <c r="H3" s="52"/>
    </row>
    <row r="4" spans="2:9" s="46" customFormat="1" ht="19.5" thickBot="1" x14ac:dyDescent="0.3">
      <c r="C4" s="49"/>
      <c r="D4" s="49"/>
      <c r="E4" s="49"/>
      <c r="F4" s="49"/>
      <c r="G4" s="49"/>
      <c r="H4" s="49"/>
    </row>
    <row r="5" spans="2:9" s="46" customFormat="1" x14ac:dyDescent="0.25">
      <c r="B5" s="450" t="s">
        <v>176</v>
      </c>
      <c r="C5" s="451"/>
      <c r="D5" s="452"/>
      <c r="E5" s="436" t="s">
        <v>178</v>
      </c>
      <c r="F5" s="438" t="s">
        <v>194</v>
      </c>
      <c r="G5" s="438" t="s">
        <v>190</v>
      </c>
      <c r="H5" s="438" t="s">
        <v>191</v>
      </c>
      <c r="I5" s="438" t="s">
        <v>192</v>
      </c>
    </row>
    <row r="6" spans="2:9" s="49" customFormat="1" ht="19.5" thickBot="1" x14ac:dyDescent="0.3">
      <c r="B6" s="453"/>
      <c r="C6" s="454"/>
      <c r="D6" s="455"/>
      <c r="E6" s="437"/>
      <c r="F6" s="439"/>
      <c r="G6" s="439"/>
      <c r="H6" s="439"/>
      <c r="I6" s="439"/>
    </row>
    <row r="7" spans="2:9" x14ac:dyDescent="0.3">
      <c r="B7" s="58">
        <v>1</v>
      </c>
      <c r="C7" s="434" t="s">
        <v>0</v>
      </c>
      <c r="D7" s="435"/>
      <c r="E7" s="65"/>
      <c r="F7" s="96">
        <v>105008</v>
      </c>
      <c r="G7" s="97">
        <v>108449</v>
      </c>
      <c r="H7" s="97">
        <v>108750</v>
      </c>
      <c r="I7" s="97">
        <v>107797</v>
      </c>
    </row>
    <row r="8" spans="2:9" ht="63" x14ac:dyDescent="0.3">
      <c r="B8" s="75"/>
      <c r="C8" s="442"/>
      <c r="D8" s="443"/>
      <c r="E8" s="88" t="s">
        <v>204</v>
      </c>
      <c r="F8" s="87" t="s">
        <v>196</v>
      </c>
      <c r="G8" s="80" t="s">
        <v>197</v>
      </c>
      <c r="H8" s="81" t="s">
        <v>198</v>
      </c>
      <c r="I8" s="81" t="s">
        <v>201</v>
      </c>
    </row>
    <row r="9" spans="2:9" x14ac:dyDescent="0.3">
      <c r="B9" s="431">
        <v>2</v>
      </c>
      <c r="C9" s="432" t="s">
        <v>1</v>
      </c>
      <c r="D9" s="433"/>
      <c r="E9" s="101" t="s">
        <v>185</v>
      </c>
      <c r="F9" s="98">
        <f>1-(F10/F11)</f>
        <v>0.55525570284219006</v>
      </c>
      <c r="G9" s="99">
        <f t="shared" ref="G9:I9" si="0">1-(G10/G11)</f>
        <v>0.55385921735484711</v>
      </c>
      <c r="H9" s="100">
        <f t="shared" si="0"/>
        <v>0.50047903811939209</v>
      </c>
      <c r="I9" s="100">
        <f t="shared" si="0"/>
        <v>0.49190027213871668</v>
      </c>
    </row>
    <row r="10" spans="2:9" x14ac:dyDescent="0.3">
      <c r="B10" s="431"/>
      <c r="C10" s="429" t="s">
        <v>2</v>
      </c>
      <c r="D10" s="430"/>
      <c r="E10" s="67"/>
      <c r="F10" s="62">
        <v>33307665.530000001</v>
      </c>
      <c r="G10" s="62">
        <v>32823905.75</v>
      </c>
      <c r="H10" s="62">
        <v>35037600.799999997</v>
      </c>
      <c r="I10" s="62">
        <v>36035034.289999999</v>
      </c>
    </row>
    <row r="11" spans="2:9" x14ac:dyDescent="0.3">
      <c r="B11" s="431"/>
      <c r="C11" s="429" t="s">
        <v>3</v>
      </c>
      <c r="D11" s="430"/>
      <c r="E11" s="67"/>
      <c r="F11" s="62">
        <v>74891720.349999994</v>
      </c>
      <c r="G11" s="62">
        <v>73572977.469999999</v>
      </c>
      <c r="H11" s="62">
        <v>70142403.370000005</v>
      </c>
      <c r="I11" s="62">
        <v>70921184</v>
      </c>
    </row>
    <row r="12" spans="2:9" ht="78.75" x14ac:dyDescent="0.3">
      <c r="B12" s="90"/>
      <c r="C12" s="91"/>
      <c r="D12" s="92"/>
      <c r="E12" s="86" t="s">
        <v>203</v>
      </c>
      <c r="F12" s="487" t="s">
        <v>202</v>
      </c>
      <c r="G12" s="488"/>
      <c r="H12" s="488"/>
      <c r="I12" s="489"/>
    </row>
    <row r="13" spans="2:9" x14ac:dyDescent="0.3">
      <c r="B13" s="431">
        <v>3</v>
      </c>
      <c r="C13" s="432" t="s">
        <v>4</v>
      </c>
      <c r="D13" s="433"/>
      <c r="E13" s="101" t="s">
        <v>186</v>
      </c>
      <c r="F13" s="102">
        <f>F14/F15</f>
        <v>0.88746716147058591</v>
      </c>
      <c r="G13" s="103">
        <f t="shared" ref="G13:I13" si="1">G14/G15</f>
        <v>0.91329212566636242</v>
      </c>
      <c r="H13" s="103">
        <f t="shared" si="1"/>
        <v>0.95313309451550443</v>
      </c>
      <c r="I13" s="100">
        <f t="shared" si="1"/>
        <v>0.97063166449597638</v>
      </c>
    </row>
    <row r="14" spans="2:9" x14ac:dyDescent="0.3">
      <c r="B14" s="431"/>
      <c r="C14" s="429" t="s">
        <v>6</v>
      </c>
      <c r="D14" s="430"/>
      <c r="E14" s="67"/>
      <c r="F14" s="62">
        <v>978251316.58000004</v>
      </c>
      <c r="G14" s="62">
        <f>765850770.46+209878660.25</f>
        <v>975729430.71000004</v>
      </c>
      <c r="H14" s="62">
        <f>788383139.6+259437344.18</f>
        <v>1047820483.78</v>
      </c>
      <c r="I14" s="62">
        <f>762825095.81+362832502.19</f>
        <v>1125657598</v>
      </c>
    </row>
    <row r="15" spans="2:9" x14ac:dyDescent="0.3">
      <c r="B15" s="431"/>
      <c r="C15" s="429" t="s">
        <v>5</v>
      </c>
      <c r="D15" s="430"/>
      <c r="E15" s="67"/>
      <c r="F15" s="62">
        <v>1102295790.8199999</v>
      </c>
      <c r="G15" s="62">
        <v>1068365097.3099999</v>
      </c>
      <c r="H15" s="62">
        <v>1099343302.4300001</v>
      </c>
      <c r="I15" s="62">
        <v>1159716542.51</v>
      </c>
    </row>
    <row r="16" spans="2:9" ht="110.25" x14ac:dyDescent="0.3">
      <c r="B16" s="90"/>
      <c r="C16" s="91"/>
      <c r="D16" s="92"/>
      <c r="E16" s="68"/>
      <c r="F16" s="84" t="s">
        <v>209</v>
      </c>
      <c r="G16" s="84" t="s">
        <v>210</v>
      </c>
      <c r="H16" s="81" t="s">
        <v>211</v>
      </c>
      <c r="I16" s="85" t="s">
        <v>207</v>
      </c>
    </row>
    <row r="17" spans="2:9" x14ac:dyDescent="0.3">
      <c r="B17" s="90">
        <v>4</v>
      </c>
      <c r="C17" s="440" t="s">
        <v>188</v>
      </c>
      <c r="D17" s="441"/>
      <c r="E17" s="66"/>
      <c r="F17" s="54"/>
      <c r="G17" s="54"/>
      <c r="H17" s="54"/>
      <c r="I17" s="71"/>
    </row>
    <row r="18" spans="2:9" x14ac:dyDescent="0.3">
      <c r="B18" s="90"/>
      <c r="C18" s="471" t="s">
        <v>179</v>
      </c>
      <c r="D18" s="472"/>
      <c r="E18" s="68"/>
      <c r="F18" s="104">
        <v>194804431</v>
      </c>
      <c r="G18" s="104">
        <v>290883336</v>
      </c>
      <c r="H18" s="104">
        <v>382280452</v>
      </c>
      <c r="I18" s="105">
        <v>537052197</v>
      </c>
    </row>
    <row r="19" spans="2:9" x14ac:dyDescent="0.3">
      <c r="B19" s="90"/>
      <c r="C19" s="471" t="s">
        <v>180</v>
      </c>
      <c r="D19" s="472"/>
      <c r="E19" s="68"/>
      <c r="F19" s="104">
        <v>122043747.95</v>
      </c>
      <c r="G19" s="104">
        <v>100532007.53</v>
      </c>
      <c r="H19" s="104">
        <v>160996009.50999999</v>
      </c>
      <c r="I19" s="105">
        <v>124743130.62</v>
      </c>
    </row>
    <row r="20" spans="2:9" ht="157.5" x14ac:dyDescent="0.3">
      <c r="B20" s="90"/>
      <c r="C20" s="93"/>
      <c r="D20" s="94"/>
      <c r="E20" s="68"/>
      <c r="F20" s="95" t="s">
        <v>216</v>
      </c>
      <c r="G20" s="490" t="s">
        <v>215</v>
      </c>
      <c r="H20" s="491"/>
      <c r="I20" s="89" t="s">
        <v>208</v>
      </c>
    </row>
    <row r="21" spans="2:9" x14ac:dyDescent="0.3">
      <c r="B21" s="90">
        <v>5</v>
      </c>
      <c r="C21" s="432" t="s">
        <v>193</v>
      </c>
      <c r="D21" s="433"/>
      <c r="E21" s="101" t="s">
        <v>187</v>
      </c>
      <c r="F21" s="106">
        <f>F22/F15</f>
        <v>2.3603303765358019E-2</v>
      </c>
      <c r="G21" s="106">
        <f>G22/G15</f>
        <v>2.4455826595034015E-2</v>
      </c>
      <c r="H21" s="106">
        <f>H22/H15</f>
        <v>1.469867508564633E-2</v>
      </c>
      <c r="I21" s="107">
        <f>I22/I15</f>
        <v>1.4157909910005807E-2</v>
      </c>
    </row>
    <row r="22" spans="2:9" x14ac:dyDescent="0.3">
      <c r="B22" s="90"/>
      <c r="C22" s="471" t="s">
        <v>181</v>
      </c>
      <c r="D22" s="472"/>
      <c r="E22" s="68"/>
      <c r="F22" s="61">
        <v>26017822.390000001</v>
      </c>
      <c r="G22" s="61">
        <v>26127751.559999999</v>
      </c>
      <c r="H22" s="61">
        <v>16158890.01</v>
      </c>
      <c r="I22" s="72">
        <v>16419162.33</v>
      </c>
    </row>
    <row r="23" spans="2:9" ht="31.5" x14ac:dyDescent="0.3">
      <c r="B23" s="90"/>
      <c r="C23" s="93"/>
      <c r="D23" s="94"/>
      <c r="E23" s="68"/>
      <c r="F23" s="82" t="s">
        <v>199</v>
      </c>
      <c r="G23" s="82" t="s">
        <v>199</v>
      </c>
      <c r="H23" s="82" t="s">
        <v>200</v>
      </c>
      <c r="I23" s="83" t="s">
        <v>205</v>
      </c>
    </row>
    <row r="24" spans="2:9" x14ac:dyDescent="0.3">
      <c r="B24" s="431">
        <v>6</v>
      </c>
      <c r="C24" s="432" t="s">
        <v>8</v>
      </c>
      <c r="D24" s="433"/>
      <c r="E24" s="108" t="s">
        <v>206</v>
      </c>
      <c r="F24" s="109" t="s">
        <v>195</v>
      </c>
      <c r="G24" s="109" t="s">
        <v>183</v>
      </c>
      <c r="H24" s="109" t="s">
        <v>182</v>
      </c>
      <c r="I24" s="110" t="s">
        <v>184</v>
      </c>
    </row>
    <row r="25" spans="2:9" x14ac:dyDescent="0.3">
      <c r="B25" s="431"/>
      <c r="C25" s="429" t="s">
        <v>9</v>
      </c>
      <c r="D25" s="430"/>
      <c r="E25" s="68"/>
      <c r="F25" s="56">
        <v>646</v>
      </c>
      <c r="G25" s="56">
        <f>295+315</f>
        <v>610</v>
      </c>
      <c r="H25" s="56">
        <f>343+298</f>
        <v>641</v>
      </c>
      <c r="I25" s="73">
        <f>330+319</f>
        <v>649</v>
      </c>
    </row>
    <row r="26" spans="2:9" x14ac:dyDescent="0.3">
      <c r="B26" s="431"/>
      <c r="C26" s="429" t="s">
        <v>10</v>
      </c>
      <c r="D26" s="430"/>
      <c r="E26" s="68"/>
      <c r="F26" s="57">
        <f>F7/F25</f>
        <v>162.55108359133126</v>
      </c>
      <c r="G26" s="57">
        <f>G7/G25</f>
        <v>177.78524590163934</v>
      </c>
      <c r="H26" s="57">
        <f>H7/H25</f>
        <v>169.65678627145087</v>
      </c>
      <c r="I26" s="74">
        <f>I7/I25</f>
        <v>166.09707241910633</v>
      </c>
    </row>
    <row r="27" spans="2:9" ht="33" customHeight="1" x14ac:dyDescent="0.3">
      <c r="B27" s="90"/>
      <c r="C27" s="91"/>
      <c r="D27" s="92"/>
      <c r="E27" s="68"/>
      <c r="F27" s="481" t="s">
        <v>212</v>
      </c>
      <c r="G27" s="482"/>
      <c r="H27" s="482"/>
      <c r="I27" s="483"/>
    </row>
    <row r="28" spans="2:9" x14ac:dyDescent="0.3">
      <c r="B28" s="431">
        <v>7</v>
      </c>
      <c r="C28" s="476" t="s">
        <v>11</v>
      </c>
      <c r="D28" s="59" t="s">
        <v>12</v>
      </c>
      <c r="E28" s="69"/>
      <c r="F28" s="61">
        <v>14240618</v>
      </c>
      <c r="G28" s="61">
        <v>8602896.8800000008</v>
      </c>
      <c r="H28" s="61">
        <v>2242284</v>
      </c>
      <c r="I28" s="72">
        <v>2242284</v>
      </c>
    </row>
    <row r="29" spans="2:9" ht="19.5" thickBot="1" x14ac:dyDescent="0.35">
      <c r="B29" s="474"/>
      <c r="C29" s="477"/>
      <c r="D29" s="60" t="s">
        <v>13</v>
      </c>
      <c r="E29" s="111" t="s">
        <v>14</v>
      </c>
      <c r="F29" s="112" t="s">
        <v>14</v>
      </c>
      <c r="G29" s="112" t="s">
        <v>14</v>
      </c>
      <c r="H29" s="112" t="s">
        <v>14</v>
      </c>
      <c r="I29" s="113" t="s">
        <v>14</v>
      </c>
    </row>
    <row r="30" spans="2:9" ht="19.5" thickBot="1" x14ac:dyDescent="0.35">
      <c r="B30" s="475"/>
      <c r="C30" s="478"/>
      <c r="D30" s="60"/>
      <c r="E30" s="70"/>
      <c r="F30" s="484" t="s">
        <v>213</v>
      </c>
      <c r="G30" s="485"/>
      <c r="H30" s="485"/>
      <c r="I30" s="486"/>
    </row>
    <row r="31" spans="2:9" x14ac:dyDescent="0.3">
      <c r="B31" s="49"/>
      <c r="C31" s="76"/>
      <c r="D31" s="77"/>
      <c r="E31" s="78"/>
      <c r="F31" s="79"/>
      <c r="G31" s="79"/>
      <c r="H31" s="79"/>
      <c r="I31" s="79"/>
    </row>
    <row r="33" spans="2:12" x14ac:dyDescent="0.3">
      <c r="B33" s="45"/>
      <c r="D33" s="50" t="s">
        <v>15</v>
      </c>
      <c r="F33" s="480" t="s">
        <v>217</v>
      </c>
      <c r="G33" s="480"/>
      <c r="H33" s="480" t="s">
        <v>214</v>
      </c>
      <c r="I33" s="480"/>
    </row>
    <row r="34" spans="2:12" x14ac:dyDescent="0.3">
      <c r="B34" s="45"/>
    </row>
    <row r="35" spans="2:12" x14ac:dyDescent="0.3">
      <c r="B35" s="45"/>
    </row>
    <row r="36" spans="2:12" x14ac:dyDescent="0.3">
      <c r="B36" s="45"/>
      <c r="C36" s="64"/>
      <c r="D36" s="64" t="s">
        <v>174</v>
      </c>
      <c r="F36" s="479" t="s">
        <v>218</v>
      </c>
      <c r="G36" s="479"/>
      <c r="H36" s="479" t="s">
        <v>220</v>
      </c>
      <c r="I36" s="479"/>
      <c r="L36" s="55"/>
    </row>
    <row r="37" spans="2:12" x14ac:dyDescent="0.3">
      <c r="B37" s="45"/>
      <c r="C37" s="63"/>
      <c r="D37" s="63" t="s">
        <v>175</v>
      </c>
      <c r="F37" s="480" t="s">
        <v>219</v>
      </c>
      <c r="G37" s="480"/>
      <c r="H37" s="480" t="s">
        <v>221</v>
      </c>
      <c r="I37" s="480"/>
      <c r="L37" s="46"/>
    </row>
    <row r="38" spans="2:12" x14ac:dyDescent="0.3">
      <c r="B38" s="45"/>
      <c r="C38" s="45"/>
    </row>
    <row r="39" spans="2:12" x14ac:dyDescent="0.3">
      <c r="D39" s="53"/>
      <c r="E39" s="53"/>
      <c r="F39" s="53"/>
      <c r="G39" s="47"/>
      <c r="H39" s="47"/>
    </row>
    <row r="40" spans="2:12" x14ac:dyDescent="0.3">
      <c r="D40" s="48"/>
      <c r="E40" s="48"/>
      <c r="F40" s="48"/>
      <c r="G40" s="46"/>
      <c r="H40" s="46"/>
    </row>
    <row r="44" spans="2:12" x14ac:dyDescent="0.3">
      <c r="D44" s="51"/>
      <c r="E44" s="51"/>
      <c r="F44" s="51"/>
    </row>
    <row r="45" spans="2:12" x14ac:dyDescent="0.3">
      <c r="D45" s="51"/>
      <c r="E45" s="51"/>
      <c r="F45" s="51"/>
    </row>
  </sheetData>
  <mergeCells count="37">
    <mergeCell ref="I5:I6"/>
    <mergeCell ref="B5:D6"/>
    <mergeCell ref="E5:E6"/>
    <mergeCell ref="F5:F6"/>
    <mergeCell ref="G5:G6"/>
    <mergeCell ref="H5:H6"/>
    <mergeCell ref="C7:D7"/>
    <mergeCell ref="C8:D8"/>
    <mergeCell ref="B9:B11"/>
    <mergeCell ref="C9:D9"/>
    <mergeCell ref="C10:D10"/>
    <mergeCell ref="C11:D11"/>
    <mergeCell ref="B24:B26"/>
    <mergeCell ref="C24:D24"/>
    <mergeCell ref="C25:D25"/>
    <mergeCell ref="C26:D26"/>
    <mergeCell ref="F12:I12"/>
    <mergeCell ref="B13:B15"/>
    <mergeCell ref="C13:D13"/>
    <mergeCell ref="C14:D14"/>
    <mergeCell ref="C15:D15"/>
    <mergeCell ref="C17:D17"/>
    <mergeCell ref="C18:D18"/>
    <mergeCell ref="C19:D19"/>
    <mergeCell ref="G20:H20"/>
    <mergeCell ref="C21:D21"/>
    <mergeCell ref="C22:D22"/>
    <mergeCell ref="B28:B30"/>
    <mergeCell ref="C28:C30"/>
    <mergeCell ref="F30:I30"/>
    <mergeCell ref="F33:G33"/>
    <mergeCell ref="H33:I33"/>
    <mergeCell ref="F36:G36"/>
    <mergeCell ref="H36:I36"/>
    <mergeCell ref="F37:G37"/>
    <mergeCell ref="H37:I37"/>
    <mergeCell ref="F27:I27"/>
  </mergeCells>
  <pageMargins left="0.23622047244094491" right="0.23622047244094491" top="0.55118110236220474" bottom="0.15748031496062992" header="0.31496062992125984" footer="0.31496062992125984"/>
  <pageSetup paperSize="9" scale="7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wdprofile (2)</vt:lpstr>
      <vt:lpstr>Final</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Aileen</dc:creator>
  <cp:lastModifiedBy>E3 GCWD</cp:lastModifiedBy>
  <cp:lastPrinted>2025-02-21T06:17:32Z</cp:lastPrinted>
  <dcterms:created xsi:type="dcterms:W3CDTF">2019-05-15T04:42:12Z</dcterms:created>
  <dcterms:modified xsi:type="dcterms:W3CDTF">2025-02-21T06:21:09Z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1033-11.2.0.10130</vt:lpwstr>
  </property>
</Properties>
</file>